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C:\Users\xlParse\AppData\Local\Temp\2\"/>
    </mc:Choice>
  </mc:AlternateContent>
  <bookViews>
    <workbookView xWindow="120" yWindow="120" windowWidth="9720" windowHeight="5880" tabRatio="727"/>
  </bookViews>
  <sheets>
    <sheet name="Table 1.1  mtm" sheetId="7" r:id="rId1"/>
    <sheet name="Table 4 CSSA expenditure" sheetId="29" state="hidden" r:id="rId2"/>
    <sheet name="Table 6 SSA expenditure" sheetId="30" state="hidden" r:id="rId3"/>
    <sheet name="Data - CSSA" sheetId="40" state="hidden" r:id="rId4"/>
    <sheet name="Chart 1 CSSA (preliminary)" sheetId="44" state="hidden" r:id="rId5"/>
    <sheet name="Chart 1 CSSA" sheetId="50" state="hidden" r:id="rId6"/>
    <sheet name="Chart 1 SSA(total)" sheetId="34" state="hidden" r:id="rId7"/>
    <sheet name="Data - SSA(total)" sheetId="33" state="hidden" r:id="rId8"/>
    <sheet name="Data - SSA" sheetId="43" state="hidden" r:id="rId9"/>
    <sheet name="Chart 2 SSA (preliminary)" sheetId="45" state="hidden" r:id="rId10"/>
    <sheet name="Chart 2 SSA" sheetId="53" state="hidden" r:id="rId11"/>
  </sheets>
  <definedNames>
    <definedName name="_xlnm.Print_Area" localSheetId="0">'Table 1.1  mtm'!$A$11:$Z$48</definedName>
    <definedName name="_xlnm.Print_Area" localSheetId="1">'Table 4 CSSA expenditure'!$A$57:$AH$110</definedName>
    <definedName name="_xlnm.Print_Area" localSheetId="2">'Table 6 SSA expenditure'!$A$57:$AH$110</definedName>
    <definedName name="_xlnm.Print_Titles" localSheetId="0">'Table 1.1  mtm'!$A:$B,'Table 1.1  mtm'!$1:$9</definedName>
    <definedName name="_xlnm.Print_Titles" localSheetId="1">'Table 4 CSSA expenditure'!$1:$8</definedName>
    <definedName name="_xlnm.Print_Titles" localSheetId="2">'Table 6 SSA expenditure'!$1:$8</definedName>
  </definedNames>
  <calcPr calcId="114210" fullCalcOnLoad="1"/>
</workbook>
</file>

<file path=xl/calcChain.xml><?xml version="1.0" encoding="utf-8"?>
<calcChain xmlns="http://schemas.openxmlformats.org/spreadsheetml/2006/main">
  <c r="B19" i="43" l="1"/>
  <c r="C19" i="43"/>
  <c r="D19" i="43"/>
  <c r="E19" i="43"/>
  <c r="G19" i="43"/>
  <c r="J18" i="43"/>
  <c r="K18" i="43"/>
  <c r="K16" i="43"/>
  <c r="K17" i="43"/>
  <c r="I2" i="40"/>
  <c r="I3" i="40"/>
  <c r="I4" i="40"/>
  <c r="I5" i="40"/>
  <c r="I6" i="40"/>
  <c r="I7" i="40"/>
  <c r="D7" i="40"/>
  <c r="E7" i="40"/>
  <c r="E16" i="43"/>
  <c r="D16" i="43"/>
  <c r="C16" i="43"/>
  <c r="B16" i="43"/>
  <c r="G16" i="43"/>
  <c r="J15" i="43"/>
  <c r="K15" i="43"/>
  <c r="K13" i="43"/>
  <c r="K14" i="43"/>
  <c r="D6" i="40"/>
  <c r="E6" i="40"/>
  <c r="B13" i="43"/>
  <c r="C13" i="43"/>
  <c r="D13" i="43"/>
  <c r="E13" i="43"/>
  <c r="G13" i="43"/>
  <c r="J12" i="43"/>
  <c r="K12" i="43"/>
  <c r="K10" i="43"/>
  <c r="K11" i="43"/>
  <c r="D5" i="40"/>
  <c r="E5" i="40"/>
  <c r="E10" i="43"/>
  <c r="D10" i="43"/>
  <c r="C10" i="43"/>
  <c r="B10" i="43"/>
  <c r="E7" i="43"/>
  <c r="D7" i="43"/>
  <c r="C7" i="43"/>
  <c r="B7" i="43"/>
  <c r="G10" i="43"/>
  <c r="J9" i="43"/>
  <c r="K9" i="43"/>
  <c r="G7" i="43"/>
  <c r="J6" i="43"/>
  <c r="K6" i="43"/>
  <c r="K7" i="43"/>
  <c r="K8" i="43"/>
  <c r="D4" i="40"/>
  <c r="E4" i="40"/>
  <c r="K4" i="43"/>
  <c r="K5" i="43"/>
  <c r="D3" i="40"/>
  <c r="E3" i="40"/>
  <c r="Y37" i="43"/>
  <c r="X37" i="43"/>
  <c r="W37" i="43"/>
  <c r="V37" i="43"/>
  <c r="Y36" i="43"/>
  <c r="X36" i="43"/>
  <c r="W36" i="43"/>
  <c r="V36" i="43"/>
  <c r="Y35" i="43"/>
  <c r="X35" i="43"/>
  <c r="W35" i="43"/>
  <c r="V35" i="43"/>
  <c r="Y34" i="43"/>
  <c r="X34" i="43"/>
  <c r="W34" i="43"/>
  <c r="V34" i="43"/>
  <c r="Y33" i="43"/>
  <c r="X33" i="43"/>
  <c r="W33" i="43"/>
  <c r="V33" i="43"/>
  <c r="Y32" i="43"/>
  <c r="X32" i="43"/>
  <c r="W32" i="43"/>
  <c r="V32" i="43"/>
  <c r="Y31" i="43"/>
  <c r="X31" i="43"/>
  <c r="W31" i="43"/>
  <c r="V31" i="43"/>
  <c r="Y30" i="43"/>
  <c r="X30" i="43"/>
  <c r="W30" i="43"/>
  <c r="V30" i="43"/>
  <c r="Y29" i="43"/>
  <c r="X29" i="43"/>
  <c r="W29" i="43"/>
  <c r="V29" i="43"/>
  <c r="Y28" i="43"/>
  <c r="X28" i="43"/>
  <c r="W28" i="43"/>
  <c r="V28" i="43"/>
  <c r="Y27" i="43"/>
  <c r="X27" i="43"/>
  <c r="W27" i="43"/>
  <c r="V27" i="43"/>
  <c r="Y26" i="43"/>
  <c r="X26" i="43"/>
  <c r="W26" i="43"/>
  <c r="V26" i="43"/>
  <c r="Y25" i="43"/>
  <c r="X25" i="43"/>
  <c r="W25" i="43"/>
  <c r="V25" i="43"/>
  <c r="Y24" i="43"/>
  <c r="X24" i="43"/>
  <c r="W24" i="43"/>
  <c r="V24" i="43"/>
  <c r="Y23" i="43"/>
  <c r="X23" i="43"/>
  <c r="W23" i="43"/>
  <c r="V23" i="43"/>
  <c r="Y22" i="43"/>
  <c r="X22" i="43"/>
  <c r="W22" i="43"/>
  <c r="V22" i="43"/>
  <c r="Y21" i="43"/>
  <c r="X21" i="43"/>
  <c r="W21" i="43"/>
  <c r="V21" i="43"/>
  <c r="Y20" i="43"/>
  <c r="X20" i="43"/>
  <c r="W20" i="43"/>
  <c r="V20" i="43"/>
  <c r="Y19" i="43"/>
  <c r="X19" i="43"/>
  <c r="W19" i="43"/>
  <c r="V19" i="43"/>
  <c r="Y18" i="43"/>
  <c r="X18" i="43"/>
  <c r="W18" i="43"/>
  <c r="V18" i="43"/>
  <c r="Y17" i="43"/>
  <c r="X17" i="43"/>
  <c r="W17" i="43"/>
  <c r="V17" i="43"/>
  <c r="Y16" i="43"/>
  <c r="X16" i="43"/>
  <c r="W16" i="43"/>
  <c r="V16" i="43"/>
  <c r="Y15" i="43"/>
  <c r="X15" i="43"/>
  <c r="W15" i="43"/>
  <c r="V15" i="43"/>
  <c r="Y14" i="43"/>
  <c r="X14" i="43"/>
  <c r="W14" i="43"/>
  <c r="V14" i="43"/>
  <c r="Y13" i="43"/>
  <c r="X13" i="43"/>
  <c r="W13" i="43"/>
  <c r="V13" i="43"/>
  <c r="Y12" i="43"/>
  <c r="X12" i="43"/>
  <c r="W12" i="43"/>
  <c r="V12" i="43"/>
  <c r="Y11" i="43"/>
  <c r="X11" i="43"/>
  <c r="W11" i="43"/>
  <c r="V11" i="43"/>
  <c r="Y10" i="43"/>
  <c r="X10" i="43"/>
  <c r="W10" i="43"/>
  <c r="V10" i="43"/>
  <c r="Y9" i="43"/>
  <c r="X9" i="43"/>
  <c r="W9" i="43"/>
  <c r="V9" i="43"/>
  <c r="Y8" i="43"/>
  <c r="X8" i="43"/>
  <c r="W8" i="43"/>
  <c r="V8" i="43"/>
  <c r="Y7" i="43"/>
  <c r="X7" i="43"/>
  <c r="W7" i="43"/>
  <c r="V7" i="43"/>
  <c r="Y6" i="43"/>
  <c r="X6" i="43"/>
  <c r="W6" i="43"/>
  <c r="V6" i="43"/>
  <c r="Y5" i="43"/>
  <c r="X5" i="43"/>
  <c r="W5" i="43"/>
  <c r="V5" i="43"/>
  <c r="Y4" i="43"/>
  <c r="X4" i="43"/>
  <c r="W4" i="43"/>
  <c r="V4" i="43"/>
  <c r="W3" i="43"/>
  <c r="X3" i="43"/>
  <c r="Y3" i="43"/>
  <c r="V3" i="43"/>
  <c r="I8" i="40"/>
  <c r="I9" i="40"/>
  <c r="I10" i="40"/>
  <c r="I11" i="40"/>
  <c r="I12" i="40"/>
  <c r="I13" i="40"/>
  <c r="E4" i="43"/>
  <c r="D4" i="43"/>
  <c r="C4" i="43"/>
  <c r="B4" i="43"/>
  <c r="B3" i="43"/>
  <c r="B6" i="43"/>
  <c r="B9" i="43"/>
  <c r="B12" i="43"/>
  <c r="B15" i="43"/>
  <c r="B18" i="43"/>
  <c r="B21" i="43"/>
  <c r="B24" i="43"/>
  <c r="B27" i="43"/>
  <c r="C3" i="43"/>
  <c r="C6" i="43"/>
  <c r="C9" i="43"/>
  <c r="C12" i="43"/>
  <c r="C15" i="43"/>
  <c r="C18" i="43"/>
  <c r="C21" i="43"/>
  <c r="C24" i="43"/>
  <c r="C27" i="43"/>
  <c r="D3" i="43"/>
  <c r="D6" i="43"/>
  <c r="D9" i="43"/>
  <c r="D12" i="43"/>
  <c r="D15" i="43"/>
  <c r="D18" i="43"/>
  <c r="D21" i="43"/>
  <c r="D24" i="43"/>
  <c r="D27" i="43"/>
  <c r="E3" i="43"/>
  <c r="E6" i="43"/>
  <c r="E9" i="43"/>
  <c r="E12" i="43"/>
  <c r="E15" i="43"/>
  <c r="E18" i="43"/>
  <c r="E21" i="43"/>
  <c r="E24" i="43"/>
  <c r="E27" i="43"/>
  <c r="F27" i="43"/>
  <c r="Q28" i="43"/>
  <c r="G4" i="43"/>
  <c r="J3" i="43"/>
  <c r="K3" i="43"/>
  <c r="B30" i="43"/>
  <c r="B33" i="43"/>
  <c r="B36" i="43"/>
  <c r="C30" i="43"/>
  <c r="C33" i="43"/>
  <c r="C36" i="43"/>
  <c r="D30" i="43"/>
  <c r="D33" i="43"/>
  <c r="D36" i="43"/>
  <c r="E30" i="43"/>
  <c r="E33" i="43"/>
  <c r="E36" i="43"/>
  <c r="F36" i="43"/>
  <c r="Q37" i="43"/>
  <c r="L3" i="43"/>
  <c r="H36" i="43"/>
  <c r="I36" i="43"/>
  <c r="F33" i="43"/>
  <c r="H33" i="43"/>
  <c r="I33" i="43"/>
  <c r="I34" i="43"/>
  <c r="I35" i="43"/>
  <c r="Q34" i="43"/>
  <c r="F30" i="43"/>
  <c r="H30" i="43"/>
  <c r="I30" i="43"/>
  <c r="I31" i="43"/>
  <c r="I32" i="43"/>
  <c r="Q31" i="43"/>
  <c r="H27" i="43"/>
  <c r="I27" i="43"/>
  <c r="I28" i="43"/>
  <c r="I29" i="43"/>
  <c r="F24" i="43"/>
  <c r="H24" i="43"/>
  <c r="I24" i="43"/>
  <c r="I25" i="43"/>
  <c r="I26" i="43"/>
  <c r="Q25" i="43"/>
  <c r="F21" i="43"/>
  <c r="H21" i="43"/>
  <c r="I21" i="43"/>
  <c r="I22" i="43"/>
  <c r="I23" i="43"/>
  <c r="Q22" i="43"/>
  <c r="F18" i="43"/>
  <c r="H18" i="43"/>
  <c r="I18" i="43"/>
  <c r="I19" i="43"/>
  <c r="I20" i="43"/>
  <c r="Q19" i="43"/>
  <c r="F15" i="43"/>
  <c r="H15" i="43"/>
  <c r="I15" i="43"/>
  <c r="I16" i="43"/>
  <c r="I17" i="43"/>
  <c r="Q16" i="43"/>
  <c r="F12" i="43"/>
  <c r="H12" i="43"/>
  <c r="I12" i="43"/>
  <c r="I13" i="43"/>
  <c r="I14" i="43"/>
  <c r="Q13" i="43"/>
  <c r="F9" i="43"/>
  <c r="H9" i="43"/>
  <c r="I9" i="43"/>
  <c r="I10" i="43"/>
  <c r="I11" i="43"/>
  <c r="Q10" i="43"/>
  <c r="F6" i="43"/>
  <c r="H6" i="43"/>
  <c r="I6" i="43"/>
  <c r="I7" i="43"/>
  <c r="I8" i="43"/>
  <c r="Q7" i="43"/>
  <c r="F3" i="43"/>
  <c r="H3" i="43"/>
  <c r="I3" i="43"/>
  <c r="I4" i="43"/>
  <c r="I5" i="43"/>
  <c r="Q4" i="43"/>
  <c r="B13" i="40"/>
  <c r="F2" i="40"/>
  <c r="C13" i="40"/>
  <c r="J13" i="40"/>
  <c r="B12" i="40"/>
  <c r="J12" i="40"/>
  <c r="C12" i="40"/>
  <c r="B11" i="40"/>
  <c r="J11" i="40"/>
  <c r="C11" i="40"/>
  <c r="B10" i="40"/>
  <c r="J10" i="40"/>
  <c r="C10" i="40"/>
  <c r="B9" i="40"/>
  <c r="C9" i="40"/>
  <c r="J9" i="40"/>
  <c r="B8" i="40"/>
  <c r="J8" i="40"/>
  <c r="B7" i="40"/>
  <c r="C7" i="40"/>
  <c r="J7" i="40"/>
  <c r="B6" i="40"/>
  <c r="J6" i="40"/>
  <c r="C6" i="40"/>
  <c r="B5" i="40"/>
  <c r="J5" i="40"/>
  <c r="C8" i="40"/>
  <c r="C5" i="40"/>
  <c r="B4" i="40"/>
  <c r="J4" i="40"/>
  <c r="C4" i="40"/>
  <c r="B3" i="40"/>
  <c r="J3" i="40"/>
  <c r="C3" i="40"/>
  <c r="B2" i="40"/>
  <c r="C2" i="40"/>
  <c r="D2" i="40"/>
  <c r="E2" i="40"/>
  <c r="J2" i="40"/>
  <c r="D8" i="33"/>
  <c r="D7" i="33"/>
  <c r="D13" i="33"/>
  <c r="B2" i="33"/>
  <c r="I7" i="33"/>
  <c r="D6" i="33"/>
  <c r="I6" i="33"/>
  <c r="D5" i="33"/>
  <c r="I13" i="33"/>
  <c r="D12" i="33"/>
  <c r="I12" i="33"/>
  <c r="D11" i="33"/>
  <c r="I11" i="33"/>
  <c r="D10" i="33"/>
  <c r="I10" i="33"/>
  <c r="D9" i="33"/>
  <c r="I9" i="33"/>
  <c r="I8" i="33"/>
  <c r="I5" i="33"/>
  <c r="D4" i="33"/>
  <c r="I4" i="33"/>
  <c r="D3" i="33"/>
  <c r="I3" i="33"/>
  <c r="D2" i="33"/>
  <c r="I2" i="33"/>
  <c r="F2" i="33"/>
  <c r="G2" i="33"/>
  <c r="H2" i="33"/>
  <c r="J2" i="33"/>
  <c r="F3" i="33"/>
  <c r="G3" i="33"/>
  <c r="H3" i="33"/>
  <c r="J3" i="33"/>
  <c r="F4" i="33"/>
  <c r="G4" i="33"/>
  <c r="H4" i="33"/>
  <c r="J4" i="33"/>
  <c r="F5" i="33"/>
  <c r="G5" i="33"/>
  <c r="H5" i="33"/>
  <c r="J5" i="33"/>
  <c r="F6" i="33"/>
  <c r="G6" i="33"/>
  <c r="H6" i="33"/>
  <c r="J6" i="33"/>
  <c r="F7" i="33"/>
  <c r="G7" i="33"/>
  <c r="J7" i="33"/>
  <c r="H7" i="33"/>
  <c r="F8" i="33"/>
  <c r="G8" i="33"/>
  <c r="H8" i="33"/>
  <c r="J8" i="33"/>
</calcChain>
</file>

<file path=xl/sharedStrings.xml><?xml version="1.0" encoding="utf-8"?>
<sst xmlns="http://schemas.openxmlformats.org/spreadsheetml/2006/main" count="518" uniqueCount="136">
  <si>
    <t>Provision</t>
  </si>
  <si>
    <t>HOAA (actual)</t>
  </si>
  <si>
    <t>NOAA</t>
  </si>
  <si>
    <t>HDA</t>
  </si>
  <si>
    <t>NDA</t>
  </si>
  <si>
    <t>HOAA cum</t>
  </si>
  <si>
    <t>cum$ y-o-y %</t>
  </si>
  <si>
    <t>Apr</t>
  </si>
  <si>
    <t>May</t>
  </si>
  <si>
    <t>Jun</t>
  </si>
  <si>
    <t>Jul</t>
  </si>
  <si>
    <t>Aug</t>
  </si>
  <si>
    <t>Sep</t>
  </si>
  <si>
    <t>Oct</t>
  </si>
  <si>
    <t>Nov</t>
  </si>
  <si>
    <t>Dec</t>
  </si>
  <si>
    <t>Jan</t>
  </si>
  <si>
    <t>Feb</t>
  </si>
  <si>
    <t>Mar</t>
  </si>
  <si>
    <t>month</t>
  </si>
  <si>
    <t>02/03 pro.</t>
  </si>
  <si>
    <t>02/03 $</t>
  </si>
  <si>
    <t>02/03 cum$</t>
  </si>
  <si>
    <t>02/03 cum%</t>
  </si>
  <si>
    <t>Temporary</t>
  </si>
  <si>
    <t xml:space="preserve">Physically </t>
  </si>
  <si>
    <t>Disability/</t>
  </si>
  <si>
    <t>Single Parent</t>
  </si>
  <si>
    <t>Old Age</t>
  </si>
  <si>
    <t>Blind</t>
  </si>
  <si>
    <t>Deaf</t>
  </si>
  <si>
    <t>Disabled</t>
  </si>
  <si>
    <t>Mentally Ill</t>
  </si>
  <si>
    <t>Sub-total</t>
  </si>
  <si>
    <t>Ill Health</t>
  </si>
  <si>
    <t>Family</t>
  </si>
  <si>
    <t>Unemployment</t>
  </si>
  <si>
    <t>Others</t>
  </si>
  <si>
    <t>Total</t>
  </si>
  <si>
    <t>%</t>
  </si>
  <si>
    <t>Year</t>
  </si>
  <si>
    <t>Month</t>
  </si>
  <si>
    <t>No.</t>
  </si>
  <si>
    <t>change</t>
  </si>
  <si>
    <t xml:space="preserve">*  </t>
  </si>
  <si>
    <t># Major re-classification of case nature took place due to data rectification to pave way for smooth data migration to CSSS.</t>
  </si>
  <si>
    <r>
      <t xml:space="preserve">Permanent </t>
    </r>
    <r>
      <rPr>
        <b/>
        <sz val="8"/>
        <rFont val="Times New Roman"/>
        <family val="1"/>
      </rPr>
      <t>Disab</t>
    </r>
    <r>
      <rPr>
        <b/>
        <sz val="8"/>
        <rFont val="Times New Roman"/>
        <family val="1"/>
      </rPr>
      <t>ility</t>
    </r>
    <phoneticPr fontId="8" type="noConversion"/>
  </si>
  <si>
    <r>
      <t xml:space="preserve">Low </t>
    </r>
    <r>
      <rPr>
        <b/>
        <sz val="8"/>
        <rFont val="Times New Roman"/>
        <family val="1"/>
      </rPr>
      <t>E</t>
    </r>
    <r>
      <rPr>
        <b/>
        <sz val="8"/>
        <rFont val="Times New Roman"/>
        <family val="1"/>
      </rPr>
      <t>arning</t>
    </r>
    <r>
      <rPr>
        <b/>
        <sz val="8"/>
        <rFont val="Times New Roman"/>
        <family val="1"/>
      </rPr>
      <t>s</t>
    </r>
    <phoneticPr fontId="8" type="noConversion"/>
  </si>
  <si>
    <t>Permanent</t>
    <phoneticPr fontId="5" type="noConversion"/>
  </si>
  <si>
    <t>Disability</t>
    <phoneticPr fontId="5" type="noConversion"/>
  </si>
  <si>
    <t>(2)</t>
  </si>
  <si>
    <t>(3)</t>
  </si>
  <si>
    <t>* Change within ± 0.05%</t>
    <phoneticPr fontId="8" type="noConversion"/>
  </si>
  <si>
    <t xml:space="preserve">Note : </t>
    <phoneticPr fontId="5" type="noConversion"/>
  </si>
  <si>
    <t>2003-04</t>
  </si>
  <si>
    <t>03/04 pro.</t>
    <phoneticPr fontId="3" type="noConversion"/>
  </si>
  <si>
    <t>03/04 $</t>
    <phoneticPr fontId="3" type="noConversion"/>
  </si>
  <si>
    <t>03/04 cum$</t>
    <phoneticPr fontId="3" type="noConversion"/>
  </si>
  <si>
    <t>03/04 cum%</t>
    <phoneticPr fontId="3" type="noConversion"/>
  </si>
  <si>
    <t>cum$ 
y-o-y%</t>
    <phoneticPr fontId="3" type="noConversion"/>
  </si>
  <si>
    <t>Actual expenditure (i.e. including advance payment where applicable)</t>
    <phoneticPr fontId="10" type="noConversion"/>
  </si>
  <si>
    <r>
      <t xml:space="preserve">Expenditure after discounting the effect of advance payment </t>
    </r>
    <r>
      <rPr>
        <sz val="9"/>
        <rFont val="Times New Roman"/>
        <family val="1"/>
      </rPr>
      <t>^</t>
    </r>
    <phoneticPr fontId="10" type="noConversion"/>
  </si>
  <si>
    <t>Cumulative since April of the</t>
    <phoneticPr fontId="10" type="noConversion"/>
  </si>
  <si>
    <t>Current month</t>
    <phoneticPr fontId="10" type="noConversion"/>
  </si>
  <si>
    <r>
      <t>financial year</t>
    </r>
    <r>
      <rPr>
        <vertAlign val="superscript"/>
        <sz val="9"/>
        <rFont val="Times New Roman"/>
        <family val="1"/>
      </rPr>
      <t>#</t>
    </r>
    <phoneticPr fontId="10" type="noConversion"/>
  </si>
  <si>
    <t xml:space="preserve">Financial year    </t>
    <phoneticPr fontId="10" type="noConversion"/>
  </si>
  <si>
    <t>Month</t>
    <phoneticPr fontId="3" type="noConversion"/>
  </si>
  <si>
    <t>Provision ($)</t>
    <phoneticPr fontId="10" type="noConversion"/>
  </si>
  <si>
    <t>($)</t>
    <phoneticPr fontId="10" type="noConversion"/>
  </si>
  <si>
    <t>% to (a)</t>
    <phoneticPr fontId="10" type="noConversion"/>
  </si>
  <si>
    <t>Y-o-y % change</t>
    <phoneticPr fontId="10" type="noConversion"/>
  </si>
  <si>
    <t>% to annual expenditure</t>
    <phoneticPr fontId="10" type="noConversion"/>
  </si>
  <si>
    <t>(a)</t>
    <phoneticPr fontId="10" type="noConversion"/>
  </si>
  <si>
    <t>(b)</t>
    <phoneticPr fontId="10" type="noConversion"/>
  </si>
  <si>
    <t>(c)</t>
    <phoneticPr fontId="10" type="noConversion"/>
  </si>
  <si>
    <t>(d)</t>
    <phoneticPr fontId="10" type="noConversion"/>
  </si>
  <si>
    <t>(e)</t>
    <phoneticPr fontId="10" type="noConversion"/>
  </si>
  <si>
    <t>(f)</t>
    <phoneticPr fontId="10" type="noConversion"/>
  </si>
  <si>
    <t>(g)</t>
    <phoneticPr fontId="10" type="noConversion"/>
  </si>
  <si>
    <t>(h)</t>
    <phoneticPr fontId="10" type="noConversion"/>
  </si>
  <si>
    <t>(i)</t>
    <phoneticPr fontId="10" type="noConversion"/>
  </si>
  <si>
    <t>Notes :</t>
    <phoneticPr fontId="10" type="noConversion"/>
  </si>
  <si>
    <t>^</t>
    <phoneticPr fontId="10" type="noConversion"/>
  </si>
  <si>
    <t>#</t>
    <phoneticPr fontId="10" type="noConversion"/>
  </si>
  <si>
    <t>Cumulative figures since April of the financial year are derived from adding monthly figures in the financial year.  It should be noted that cumulative figures for March derived in this way may not be the same as those for the whole financial year since adjustments may be made in the latter by the Finance Section as appropriate.</t>
    <phoneticPr fontId="10" type="noConversion"/>
  </si>
  <si>
    <t>An amount of $150Mn being supplementary provision had been approved by FC in the month.</t>
    <phoneticPr fontId="10" type="noConversion"/>
  </si>
  <si>
    <t>An amount of $250 Mn being supplementary provision had been approved by FC in the month.</t>
    <phoneticPr fontId="10" type="noConversion"/>
  </si>
  <si>
    <r>
      <t>Expenditure after discounting the effect of advance payment (where applicable)</t>
    </r>
    <r>
      <rPr>
        <sz val="9"/>
        <rFont val="Times New Roman"/>
        <family val="1"/>
      </rPr>
      <t xml:space="preserve"> ^</t>
    </r>
    <phoneticPr fontId="10" type="noConversion"/>
  </si>
  <si>
    <t>An amount of $150Mn had been deleted to cover supplementary provision for CSSA.</t>
    <phoneticPr fontId="10" type="noConversion"/>
  </si>
  <si>
    <t>An amount of $250Mn had been deleted to cover supplementary provision for CSSA.</t>
    <phoneticPr fontId="10" type="noConversion"/>
  </si>
  <si>
    <t>Table 4     CSSA Expenditure as per LAFIS</t>
    <phoneticPr fontId="3" type="noConversion"/>
  </si>
  <si>
    <t>Table 6     SSA Expenditure as per LAFIS</t>
    <phoneticPr fontId="18" type="noConversion"/>
  </si>
  <si>
    <t>Advance payments refer to those in the following month but captured by the LAFIS as the expenditure in a reference month.  To facilitate observation on the trend of CSSA expenditure, figures after discounting the effect of advance payments are presented.</t>
    <phoneticPr fontId="10" type="noConversion"/>
  </si>
  <si>
    <t>Advance payments refer to those in the following month but captured by the LAFIS as the expenditure in a reference month.  To facilitate observation on the trend of SSA expenditure, figures after discounting the effect of advance payments are presented.</t>
    <phoneticPr fontId="10" type="noConversion"/>
  </si>
  <si>
    <t>Dec</t>
    <phoneticPr fontId="5" type="noConversion"/>
  </si>
  <si>
    <t>(Preliminary figures)</t>
  </si>
  <si>
    <t>Notes :</t>
    <phoneticPr fontId="8" type="noConversion"/>
  </si>
  <si>
    <t>An amount of $300 Mn being supplementary provision had been approved by FC in the month.</t>
  </si>
  <si>
    <t>An amount of $126Mn had been deleted to cover supplementary provision for CSSA.</t>
    <phoneticPr fontId="10" type="noConversion"/>
  </si>
  <si>
    <t>cum$ 
y-o-y%</t>
    <phoneticPr fontId="3" type="noConversion"/>
  </si>
  <si>
    <t>(Preliminary figures)</t>
    <phoneticPr fontId="3" type="noConversion"/>
  </si>
  <si>
    <t>05/06 $</t>
    <phoneticPr fontId="3" type="noConversion"/>
  </si>
  <si>
    <t>05/06 cum$</t>
    <phoneticPr fontId="3" type="noConversion"/>
  </si>
  <si>
    <t>05/06 cum%</t>
    <phoneticPr fontId="3" type="noConversion"/>
  </si>
  <si>
    <t>Month</t>
    <phoneticPr fontId="3" type="noConversion"/>
  </si>
  <si>
    <t>NOAA cum</t>
    <phoneticPr fontId="3" type="noConversion"/>
  </si>
  <si>
    <t>HDA cum</t>
    <phoneticPr fontId="3" type="noConversion"/>
  </si>
  <si>
    <t>NDA cum</t>
    <phoneticPr fontId="3" type="noConversion"/>
  </si>
  <si>
    <t>2002-03</t>
  </si>
  <si>
    <t>2004-05</t>
  </si>
  <si>
    <t>2005-06</t>
  </si>
  <si>
    <t>1999-00</t>
  </si>
  <si>
    <t>2000-01</t>
  </si>
  <si>
    <t>(1)</t>
  </si>
  <si>
    <t>2001-02</t>
  </si>
  <si>
    <t>1999-2000</t>
  </si>
  <si>
    <t>(1)</t>
    <phoneticPr fontId="3" type="noConversion"/>
  </si>
  <si>
    <t>(2)</t>
    <phoneticPr fontId="3" type="noConversion"/>
  </si>
  <si>
    <t>(3)</t>
    <phoneticPr fontId="18" type="noConversion"/>
  </si>
  <si>
    <t>(1)</t>
    <phoneticPr fontId="10" type="noConversion"/>
  </si>
  <si>
    <t>(2)</t>
    <phoneticPr fontId="10" type="noConversion"/>
  </si>
  <si>
    <t>(3)</t>
    <phoneticPr fontId="10" type="noConversion"/>
  </si>
  <si>
    <t>2006-07</t>
    <phoneticPr fontId="10" type="noConversion"/>
  </si>
  <si>
    <t>06/07 cum$</t>
    <phoneticPr fontId="3" type="noConversion"/>
  </si>
  <si>
    <t>06/07 cum%</t>
    <phoneticPr fontId="3" type="noConversion"/>
  </si>
  <si>
    <t>05/06 Expenditure</t>
    <phoneticPr fontId="3" type="noConversion"/>
  </si>
  <si>
    <t>06/07 Provision</t>
    <phoneticPr fontId="3" type="noConversion"/>
  </si>
  <si>
    <t>06/07 $</t>
    <phoneticPr fontId="3" type="noConversion"/>
  </si>
  <si>
    <t>2006-07</t>
    <phoneticPr fontId="3" type="noConversion"/>
  </si>
  <si>
    <r>
      <t>SSA 0</t>
    </r>
    <r>
      <rPr>
        <sz val="12"/>
        <rFont val="Times New Roman"/>
        <family val="1"/>
      </rPr>
      <t>5</t>
    </r>
    <r>
      <rPr>
        <sz val="12"/>
        <rFont val="Times New Roman"/>
        <family val="1"/>
      </rPr>
      <t>/0</t>
    </r>
    <r>
      <rPr>
        <sz val="12"/>
        <rFont val="Times New Roman"/>
        <family val="1"/>
      </rPr>
      <t>6</t>
    </r>
    <r>
      <rPr>
        <sz val="12"/>
        <rFont val="Times New Roman"/>
        <family val="1"/>
      </rPr>
      <t>cum</t>
    </r>
    <phoneticPr fontId="3" type="noConversion"/>
  </si>
  <si>
    <t>SSA 06/07cum</t>
    <phoneticPr fontId="3" type="noConversion"/>
  </si>
  <si>
    <r>
      <t>%cum SSA0</t>
    </r>
    <r>
      <rPr>
        <sz val="12"/>
        <rFont val="Times New Roman"/>
        <family val="1"/>
      </rPr>
      <t>5</t>
    </r>
    <r>
      <rPr>
        <sz val="12"/>
        <rFont val="Times New Roman"/>
        <family val="1"/>
      </rPr>
      <t>/0</t>
    </r>
    <r>
      <rPr>
        <sz val="12"/>
        <rFont val="Times New Roman"/>
        <family val="1"/>
      </rPr>
      <t>6</t>
    </r>
    <phoneticPr fontId="3" type="noConversion"/>
  </si>
  <si>
    <r>
      <t>mod % cum SSA0</t>
    </r>
    <r>
      <rPr>
        <sz val="12"/>
        <rFont val="Times New Roman"/>
        <family val="1"/>
      </rPr>
      <t>5</t>
    </r>
    <r>
      <rPr>
        <sz val="12"/>
        <rFont val="Times New Roman"/>
        <family val="1"/>
      </rPr>
      <t>/0</t>
    </r>
    <r>
      <rPr>
        <sz val="12"/>
        <rFont val="Times New Roman"/>
        <family val="1"/>
      </rPr>
      <t>6</t>
    </r>
    <phoneticPr fontId="3" type="noConversion"/>
  </si>
  <si>
    <t>%cum SSA06/07</t>
    <phoneticPr fontId="3" type="noConversion"/>
  </si>
  <si>
    <t>mod % cum SSA06/07</t>
    <phoneticPr fontId="3" type="noConversion"/>
  </si>
  <si>
    <t xml:space="preserve">     CSSA Active Caseload by Nature of Case and % Change on Preceding Month</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</si>
</sst>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_(* \(#,##0\);_(* &quot;-&quot;_);_(@_)"/>
    <numFmt numFmtId="43" formatCode="_(* #,##0.00_);_(* \(#,##0.00\);_(* &quot;-&quot;??_);_(@_)"/>
    <numFmt numFmtId="181" formatCode="_-* #,##0.00_-;\-* #,##0.00_-;_-* &quot;-&quot;??_-;_-@_-"/>
    <numFmt numFmtId="182" formatCode="0.0%"/>
    <numFmt numFmtId="183" formatCode="#,##0_ "/>
    <numFmt numFmtId="185" formatCode="_(* #,##0_);_(* \(#,##0\);_(* &quot;-&quot;??_);_(@_)"/>
    <numFmt numFmtId="186" formatCode="#\ ##0"/>
    <numFmt numFmtId="187" formatCode="0.0;\-0.0"/>
    <numFmt numFmtId="188" formatCode="#\ ###\ ##0"/>
    <numFmt numFmtId="192" formatCode="#\ ###\ ##0\ \ \ \ \ \ "/>
  </numFmts>
  <fonts count="38">
    <font>
      <sz val="12"/>
      <name val="Times New Roman"/>
      <family val="1"/>
    </font>
    <font>
      <sz val="12"/>
      <name val="Times New Roman"/>
      <family val="1"/>
    </font>
    <font>
      <sz val="12"/>
      <name val="Times New Roman"/>
      <family val="1"/>
    </font>
    <font>
      <sz val="9"/>
      <name val="細明體"/>
      <family val="3"/>
      <charset val="136"/>
    </font>
    <font>
      <sz val="8"/>
      <name val="Times New Roman"/>
      <family val="1"/>
    </font>
    <font>
      <b/>
      <u/>
      <sz val="10"/>
      <name val="Times New Roman"/>
      <family val="1"/>
    </font>
    <font>
      <sz val="14"/>
      <name val="Times New Roman"/>
      <family val="1"/>
    </font>
    <font>
      <b/>
      <sz val="8"/>
      <name val="Times New Roman"/>
      <family val="1"/>
    </font>
    <font>
      <sz val="9"/>
      <name val="新細明體"/>
      <family val="1"/>
      <charset val="136"/>
    </font>
    <font>
      <sz val="9"/>
      <name val="Times New Roman"/>
      <family val="1"/>
    </font>
    <font>
      <sz val="8"/>
      <color indexed="10"/>
      <name val="Times New Roman"/>
      <family val="1"/>
    </font>
    <font>
      <b/>
      <sz val="9"/>
      <name val="Times New Roman"/>
      <family val="1"/>
    </font>
    <font>
      <u/>
      <sz val="9"/>
      <name val="Times New Roman"/>
      <family val="1"/>
    </font>
    <font>
      <vertAlign val="superscript"/>
      <sz val="9"/>
      <name val="Times New Roman"/>
      <family val="1"/>
    </font>
    <font>
      <sz val="7"/>
      <name val="Times New Roman"/>
      <family val="1"/>
    </font>
    <font>
      <vertAlign val="superscript"/>
      <sz val="7"/>
      <name val="Times New Roman"/>
      <family val="1"/>
    </font>
    <font>
      <sz val="9"/>
      <color indexed="8"/>
      <name val="Times New Roman"/>
      <family val="1"/>
    </font>
    <font>
      <sz val="6"/>
      <name val="Times New Roman"/>
      <family val="1"/>
    </font>
    <font>
      <b/>
      <sz val="6"/>
      <name val="Times New Roman"/>
      <family val="1"/>
    </font>
    <font>
      <sz val="12"/>
      <color indexed="12"/>
      <name val="Times New Roman"/>
      <family val="1"/>
    </font>
    <font>
      <b/>
      <sz val="14"/>
      <name val="Times New Roman"/>
      <family val="1"/>
    </font>
    <font>
      <sz val="9"/>
      <color indexed="12"/>
      <name val="Times New Roman"/>
      <family val="1"/>
    </font>
    <font>
      <sz val="8.75"/>
      <name val="Times New Roman"/>
      <family val="1"/>
    </font>
    <font>
      <sz val="8.25"/>
      <name val="Times New Roman"/>
      <family val="1"/>
    </font>
    <font>
      <sz val="12"/>
      <name val="Times New Roman"/>
      <family val="1"/>
    </font>
    <font>
      <sz val="8.75"/>
      <name val="Times New Roman"/>
      <family val="1"/>
    </font>
    <font>
      <sz val="8.75"/>
      <name val="Times New Roman"/>
      <family val="1"/>
    </font>
    <font>
      <b/>
      <sz val="12"/>
      <name val="Times New Roman"/>
      <family val="1"/>
    </font>
    <font>
      <sz val="8.75"/>
      <name val="Times New Roman"/>
      <family val="1"/>
    </font>
    <font>
      <sz val="8.75"/>
      <name val="Times New Roman"/>
      <family val="1"/>
    </font>
    <font>
      <b/>
      <sz val="12"/>
      <color indexed="12"/>
      <name val="Times New Roman"/>
      <family val="1"/>
    </font>
    <font>
      <sz val="8.75"/>
      <name val="Times New Roman"/>
      <family val="1"/>
    </font>
    <font>
      <sz val="8.75"/>
      <name val="Times New Roman"/>
      <family val="1"/>
    </font>
    <font>
      <sz val="8.75"/>
      <name val="Times New Roman"/>
      <family val="1"/>
    </font>
    <font>
      <sz val="8.75"/>
      <name val="Times New Roman"/>
      <family val="1"/>
    </font>
    <font>
      <sz val="11"/>
      <name val="Times New Roman"/>
      <family val="1"/>
    </font>
    <font>
      <sz val="12"/>
      <name val="新細明體"/>
      <family val="1"/>
      <charset val="136"/>
    </font>
    <font>
      <sz val="12"/>
      <name val="Courier"/>
      <family val="3"/>
    </font>
  </fonts>
  <fills count="4">
    <fill>
      <patternFill patternType="none"/>
    </fill>
    <fill>
      <patternFill patternType="gray125"/>
    </fill>
    <fill>
      <patternFill patternType="solid">
        <fgColor indexed="40"/>
        <bgColor indexed="64"/>
      </patternFill>
    </fill>
    <fill>
      <patternFill patternType="solid">
        <fgColor indexed="41"/>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s>
  <cellStyleXfs count="18">
    <xf numFmtId="0" fontId="0" fillId="0" borderId="0"/>
    <xf numFmtId="41" fontId="1" fillId="0" borderId="0" applyFont="0" applyFill="0" applyBorder="0" applyProtection="0">
      <alignment horizontal="right" vertical="center"/>
    </xf>
    <xf numFmtId="0" fontId="36" fillId="0" borderId="1" applyNumberFormat="0" applyFont="0" applyFill="0" applyAlignment="0" applyProtection="0">
      <alignment horizontal="center"/>
    </xf>
    <xf numFmtId="192" fontId="1" fillId="0" borderId="0" applyFont="0" applyFill="0" applyBorder="0" applyProtection="0">
      <alignment horizontal="right" vertical="center"/>
    </xf>
    <xf numFmtId="0" fontId="1" fillId="0" borderId="0" applyFill="0" applyBorder="0" applyProtection="0">
      <alignment horizontal="center" wrapText="1"/>
    </xf>
    <xf numFmtId="0" fontId="1" fillId="0" borderId="0" applyFill="0" applyBorder="0" applyProtection="0">
      <alignment vertical="center" wrapText="1"/>
    </xf>
    <xf numFmtId="18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7" fillId="0" borderId="0"/>
    <xf numFmtId="0" fontId="1" fillId="0" borderId="0">
      <alignment horizontal="justify" vertical="top" wrapText="1"/>
    </xf>
    <xf numFmtId="41" fontId="1" fillId="0" borderId="0" applyNumberFormat="0" applyFont="0" applyFill="0" applyBorder="0" applyProtection="0">
      <alignment horizontal="justify" vertical="top" wrapText="1"/>
    </xf>
    <xf numFmtId="41" fontId="1" fillId="0" borderId="0" applyNumberFormat="0" applyFont="0" applyFill="0" applyBorder="0" applyProtection="0">
      <alignment horizontal="right" vertical="center" wrapText="1"/>
    </xf>
    <xf numFmtId="41" fontId="1" fillId="0" borderId="0" applyNumberFormat="0" applyFont="0" applyFill="0" applyBorder="0" applyProtection="0">
      <alignment horizontal="left" vertical="top" wrapText="1"/>
    </xf>
    <xf numFmtId="41" fontId="1" fillId="0" borderId="0" applyNumberFormat="0" applyFont="0" applyFill="0" applyBorder="0" applyProtection="0">
      <alignment horizontal="left" vertical="center" wrapText="1"/>
    </xf>
    <xf numFmtId="9" fontId="2" fillId="0" borderId="0" applyFont="0" applyFill="0" applyBorder="0" applyAlignment="0" applyProtection="0"/>
    <xf numFmtId="0" fontId="1" fillId="0" borderId="0" applyFont="0" applyFill="0" applyBorder="0" applyProtection="0">
      <alignment horizontal="justify" vertical="center" wrapText="1"/>
    </xf>
  </cellStyleXfs>
  <cellXfs count="209">
    <xf numFmtId="0" fontId="0" fillId="0" borderId="0" xfId="0"/>
    <xf numFmtId="183" fontId="0" fillId="0" borderId="0" xfId="0" applyNumberFormat="1"/>
    <xf numFmtId="0" fontId="0" fillId="0" borderId="0" xfId="0" applyAlignment="1">
      <alignment horizontal="center" wrapText="1"/>
    </xf>
    <xf numFmtId="0" fontId="6" fillId="0" borderId="0" xfId="0" applyFont="1" applyAlignment="1">
      <alignment horizontal="centerContinuous"/>
    </xf>
    <xf numFmtId="0" fontId="0" fillId="0" borderId="0" xfId="0" applyAlignment="1">
      <alignment horizontal="centerContinuous"/>
    </xf>
    <xf numFmtId="0" fontId="4" fillId="0" borderId="2" xfId="0" applyFont="1" applyBorder="1"/>
    <xf numFmtId="0" fontId="4" fillId="0" borderId="3" xfId="0" applyFont="1" applyBorder="1"/>
    <xf numFmtId="0" fontId="4" fillId="0" borderId="4" xfId="0" applyFont="1" applyBorder="1"/>
    <xf numFmtId="0" fontId="7" fillId="0" borderId="5" xfId="0" applyFont="1" applyBorder="1" applyAlignment="1">
      <alignment horizontal="centerContinuous"/>
    </xf>
    <xf numFmtId="0" fontId="4" fillId="0" borderId="5" xfId="0" applyFont="1" applyBorder="1" applyAlignment="1">
      <alignment horizontal="centerContinuous"/>
    </xf>
    <xf numFmtId="0" fontId="4" fillId="0" borderId="6" xfId="0" applyFont="1" applyBorder="1"/>
    <xf numFmtId="0" fontId="7" fillId="0" borderId="4" xfId="0" applyFont="1" applyBorder="1" applyAlignment="1">
      <alignment horizontal="centerContinuous"/>
    </xf>
    <xf numFmtId="0" fontId="7" fillId="0" borderId="3" xfId="0" applyFont="1" applyBorder="1" applyAlignment="1">
      <alignment horizontal="centerContinuous"/>
    </xf>
    <xf numFmtId="0" fontId="4" fillId="0" borderId="7" xfId="0" applyFont="1" applyBorder="1"/>
    <xf numFmtId="0" fontId="4" fillId="0" borderId="8" xfId="0" applyFont="1" applyBorder="1"/>
    <xf numFmtId="0" fontId="4" fillId="0" borderId="0" xfId="0" applyFont="1" applyBorder="1"/>
    <xf numFmtId="0" fontId="7" fillId="0" borderId="2" xfId="0" applyFont="1" applyBorder="1" applyAlignment="1">
      <alignment horizontal="centerContinuous"/>
    </xf>
    <xf numFmtId="0" fontId="4" fillId="0" borderId="4" xfId="0" applyFont="1" applyBorder="1" applyAlignment="1">
      <alignment horizontal="centerContinuous"/>
    </xf>
    <xf numFmtId="0" fontId="4" fillId="0" borderId="2" xfId="0" applyFont="1" applyBorder="1" applyAlignment="1">
      <alignment horizontal="centerContinuous"/>
    </xf>
    <xf numFmtId="0" fontId="4" fillId="0" borderId="2" xfId="0" applyFont="1" applyBorder="1" applyAlignment="1"/>
    <xf numFmtId="0" fontId="4" fillId="0" borderId="4" xfId="0" applyFont="1" applyBorder="1" applyAlignment="1"/>
    <xf numFmtId="0" fontId="4" fillId="0" borderId="3" xfId="0" applyFont="1" applyBorder="1" applyAlignment="1"/>
    <xf numFmtId="0" fontId="7" fillId="0" borderId="0" xfId="0" applyFont="1" applyBorder="1" applyAlignment="1">
      <alignment horizontal="centerContinuous"/>
    </xf>
    <xf numFmtId="0" fontId="7" fillId="0" borderId="8" xfId="0" applyFont="1" applyBorder="1" applyAlignment="1">
      <alignment horizontal="centerContinuous"/>
    </xf>
    <xf numFmtId="0" fontId="0" fillId="0" borderId="7" xfId="0" applyBorder="1"/>
    <xf numFmtId="0" fontId="7" fillId="0" borderId="9" xfId="0" applyFont="1" applyBorder="1" applyAlignment="1">
      <alignment horizontal="centerContinuous"/>
    </xf>
    <xf numFmtId="0" fontId="4" fillId="0" borderId="10" xfId="0" applyFont="1" applyBorder="1" applyAlignment="1">
      <alignment horizontal="centerContinuous"/>
    </xf>
    <xf numFmtId="0" fontId="4" fillId="0" borderId="9" xfId="0" applyFont="1" applyBorder="1" applyAlignment="1">
      <alignment horizontal="centerContinuous"/>
    </xf>
    <xf numFmtId="0" fontId="4" fillId="0" borderId="8" xfId="0" applyFont="1" applyBorder="1" applyAlignment="1">
      <alignment horizontal="center"/>
    </xf>
    <xf numFmtId="0" fontId="4" fillId="0" borderId="11" xfId="0" applyFont="1" applyBorder="1" applyAlignment="1">
      <alignment horizontal="right"/>
    </xf>
    <xf numFmtId="0" fontId="4" fillId="0" borderId="10" xfId="0" applyFont="1" applyBorder="1"/>
    <xf numFmtId="0" fontId="4" fillId="0" borderId="10" xfId="0" applyFont="1" applyBorder="1" applyAlignment="1">
      <alignment horizontal="center"/>
    </xf>
    <xf numFmtId="0" fontId="9" fillId="0" borderId="0" xfId="0" applyFont="1"/>
    <xf numFmtId="0" fontId="4" fillId="0" borderId="7" xfId="0" applyFont="1" applyBorder="1" applyAlignment="1">
      <alignment horizontal="right"/>
    </xf>
    <xf numFmtId="186" fontId="4" fillId="0" borderId="8" xfId="0" applyNumberFormat="1" applyFont="1" applyBorder="1" applyAlignment="1">
      <alignment horizontal="center"/>
    </xf>
    <xf numFmtId="186" fontId="4" fillId="0" borderId="8" xfId="0" applyNumberFormat="1" applyFont="1" applyBorder="1" applyProtection="1"/>
    <xf numFmtId="0" fontId="4" fillId="0" borderId="11" xfId="0" applyFont="1" applyBorder="1"/>
    <xf numFmtId="187" fontId="4" fillId="0" borderId="8" xfId="16" applyNumberFormat="1" applyFont="1" applyBorder="1" applyAlignment="1">
      <alignment horizontal="right"/>
    </xf>
    <xf numFmtId="187" fontId="4" fillId="0" borderId="10" xfId="16" applyNumberFormat="1" applyFont="1" applyBorder="1" applyAlignment="1">
      <alignment horizontal="right"/>
    </xf>
    <xf numFmtId="0" fontId="4" fillId="0" borderId="7" xfId="0" quotePrefix="1" applyFont="1" applyBorder="1"/>
    <xf numFmtId="186" fontId="4" fillId="0" borderId="12" xfId="0" applyNumberFormat="1" applyFont="1" applyBorder="1" applyAlignment="1" applyProtection="1">
      <alignment horizontal="right"/>
    </xf>
    <xf numFmtId="0" fontId="4" fillId="0" borderId="0" xfId="0" applyFont="1"/>
    <xf numFmtId="0" fontId="4" fillId="0" borderId="0" xfId="0" applyFont="1" applyAlignment="1">
      <alignment horizontal="right"/>
    </xf>
    <xf numFmtId="188" fontId="11" fillId="0" borderId="0" xfId="0" applyNumberFormat="1" applyFont="1" applyBorder="1" applyAlignment="1">
      <alignment horizontal="centerContinuous"/>
    </xf>
    <xf numFmtId="188" fontId="9" fillId="0" borderId="0" xfId="0" applyNumberFormat="1" applyFont="1" applyBorder="1" applyAlignment="1">
      <alignment horizontal="centerContinuous"/>
    </xf>
    <xf numFmtId="188" fontId="9" fillId="0" borderId="0" xfId="0" applyNumberFormat="1" applyFont="1" applyBorder="1"/>
    <xf numFmtId="188" fontId="9" fillId="0" borderId="13" xfId="0" applyNumberFormat="1" applyFont="1" applyBorder="1"/>
    <xf numFmtId="188" fontId="12" fillId="0" borderId="0" xfId="0" applyNumberFormat="1" applyFont="1" applyBorder="1" applyAlignment="1">
      <alignment horizontal="centerContinuous"/>
    </xf>
    <xf numFmtId="188" fontId="9" fillId="0" borderId="0" xfId="0" applyNumberFormat="1" applyFont="1" applyBorder="1" applyAlignment="1"/>
    <xf numFmtId="188" fontId="9" fillId="0" borderId="0" xfId="0" applyNumberFormat="1" applyFont="1" applyBorder="1" applyAlignment="1">
      <alignment horizontal="center"/>
    </xf>
    <xf numFmtId="188" fontId="12" fillId="0" borderId="0" xfId="0" applyNumberFormat="1" applyFont="1" applyBorder="1"/>
    <xf numFmtId="188" fontId="12" fillId="0" borderId="13" xfId="0" applyNumberFormat="1" applyFont="1" applyBorder="1" applyAlignment="1">
      <alignment horizontal="centerContinuous"/>
    </xf>
    <xf numFmtId="0" fontId="12" fillId="0" borderId="0" xfId="0" applyFont="1" applyAlignment="1">
      <alignment horizontal="centerContinuous"/>
    </xf>
    <xf numFmtId="188" fontId="12" fillId="0" borderId="0" xfId="0" applyNumberFormat="1" applyFont="1" applyBorder="1" applyAlignment="1"/>
    <xf numFmtId="188" fontId="9" fillId="0" borderId="14" xfId="0" applyNumberFormat="1" applyFont="1" applyBorder="1"/>
    <xf numFmtId="188" fontId="12" fillId="0" borderId="14" xfId="0" applyNumberFormat="1" applyFont="1" applyBorder="1" applyAlignment="1">
      <alignment horizontal="centerContinuous"/>
    </xf>
    <xf numFmtId="188" fontId="9" fillId="0" borderId="14" xfId="0" applyNumberFormat="1" applyFont="1" applyBorder="1" applyAlignment="1">
      <alignment horizontal="centerContinuous"/>
    </xf>
    <xf numFmtId="182" fontId="9" fillId="0" borderId="0" xfId="16" applyNumberFormat="1" applyFont="1" applyBorder="1"/>
    <xf numFmtId="182" fontId="9" fillId="0" borderId="14" xfId="16" applyNumberFormat="1" applyFont="1" applyBorder="1"/>
    <xf numFmtId="3" fontId="9" fillId="0" borderId="0" xfId="0" applyNumberFormat="1" applyFont="1" applyBorder="1"/>
    <xf numFmtId="188" fontId="14" fillId="0" borderId="0" xfId="0" applyNumberFormat="1" applyFont="1" applyBorder="1" applyAlignment="1"/>
    <xf numFmtId="0" fontId="14" fillId="0" borderId="0" xfId="0" applyFont="1" applyAlignment="1"/>
    <xf numFmtId="188" fontId="14" fillId="0" borderId="0" xfId="0" applyNumberFormat="1" applyFont="1" applyBorder="1"/>
    <xf numFmtId="0" fontId="7" fillId="0" borderId="10" xfId="0" applyFont="1" applyBorder="1" applyAlignment="1">
      <alignment horizontal="centerContinuous"/>
    </xf>
    <xf numFmtId="0" fontId="7" fillId="0" borderId="7" xfId="0" applyFont="1" applyBorder="1" applyAlignment="1">
      <alignment horizontal="centerContinuous"/>
    </xf>
    <xf numFmtId="0" fontId="2" fillId="0" borderId="0" xfId="0" applyFont="1"/>
    <xf numFmtId="0" fontId="7" fillId="0" borderId="11" xfId="0" applyFont="1" applyBorder="1" applyAlignment="1">
      <alignment horizontal="centerContinuous"/>
    </xf>
    <xf numFmtId="188" fontId="11" fillId="0" borderId="0" xfId="0" applyNumberFormat="1" applyFont="1" applyBorder="1" applyAlignment="1"/>
    <xf numFmtId="188" fontId="9" fillId="0" borderId="13" xfId="0" applyNumberFormat="1" applyFont="1" applyBorder="1" applyAlignment="1"/>
    <xf numFmtId="188" fontId="9" fillId="0" borderId="14" xfId="0" applyNumberFormat="1" applyFont="1" applyBorder="1" applyAlignment="1">
      <alignment horizontal="center"/>
    </xf>
    <xf numFmtId="188" fontId="9" fillId="0" borderId="14" xfId="0" applyNumberFormat="1" applyFont="1" applyBorder="1" applyAlignment="1">
      <alignment horizontal="center" wrapText="1"/>
    </xf>
    <xf numFmtId="188" fontId="9" fillId="0" borderId="0" xfId="0" applyNumberFormat="1" applyFont="1" applyBorder="1" applyAlignment="1">
      <alignment horizontal="center" wrapText="1"/>
    </xf>
    <xf numFmtId="0" fontId="9" fillId="0" borderId="15" xfId="0" applyFont="1" applyBorder="1" applyAlignment="1">
      <alignment horizontal="center"/>
    </xf>
    <xf numFmtId="188" fontId="9" fillId="0" borderId="15" xfId="0" applyNumberFormat="1" applyFont="1" applyBorder="1" applyAlignment="1">
      <alignment horizontal="centerContinuous"/>
    </xf>
    <xf numFmtId="188" fontId="12" fillId="0" borderId="13" xfId="0" applyNumberFormat="1" applyFont="1" applyBorder="1" applyAlignment="1"/>
    <xf numFmtId="188" fontId="17" fillId="0" borderId="13" xfId="0" applyNumberFormat="1" applyFont="1" applyBorder="1" applyAlignment="1">
      <alignment horizontal="center"/>
    </xf>
    <xf numFmtId="0" fontId="9" fillId="0" borderId="0" xfId="0" applyFont="1" applyAlignment="1">
      <alignment horizontal="center"/>
    </xf>
    <xf numFmtId="188" fontId="9" fillId="0" borderId="13" xfId="0" applyNumberFormat="1" applyFont="1" applyBorder="1" applyAlignment="1">
      <alignment horizontal="center"/>
    </xf>
    <xf numFmtId="3" fontId="12" fillId="0" borderId="0" xfId="0" applyNumberFormat="1" applyFont="1" applyBorder="1"/>
    <xf numFmtId="3" fontId="12" fillId="0" borderId="0" xfId="0" applyNumberFormat="1" applyFont="1" applyBorder="1" applyAlignment="1"/>
    <xf numFmtId="3" fontId="12" fillId="0" borderId="0" xfId="0" applyNumberFormat="1" applyFont="1" applyBorder="1" applyAlignment="1">
      <alignment horizontal="centerContinuous"/>
    </xf>
    <xf numFmtId="3" fontId="9" fillId="0" borderId="0" xfId="6" applyNumberFormat="1" applyFont="1" applyBorder="1" applyAlignment="1">
      <alignment horizontal="right"/>
    </xf>
    <xf numFmtId="3" fontId="9" fillId="0" borderId="0" xfId="6" applyNumberFormat="1" applyFont="1" applyBorder="1" applyAlignment="1"/>
    <xf numFmtId="3" fontId="9" fillId="0" borderId="14" xfId="6" applyNumberFormat="1" applyFont="1" applyBorder="1" applyAlignment="1">
      <alignment horizontal="right"/>
    </xf>
    <xf numFmtId="3" fontId="9" fillId="0" borderId="14" xfId="6" applyNumberFormat="1" applyFont="1" applyBorder="1" applyAlignment="1"/>
    <xf numFmtId="188" fontId="9" fillId="0" borderId="14" xfId="0" applyNumberFormat="1" applyFont="1" applyBorder="1" applyAlignment="1"/>
    <xf numFmtId="3" fontId="9" fillId="0" borderId="14" xfId="0" applyNumberFormat="1" applyFont="1" applyBorder="1"/>
    <xf numFmtId="188" fontId="9" fillId="0" borderId="16" xfId="0" applyNumberFormat="1" applyFont="1" applyBorder="1" applyAlignment="1"/>
    <xf numFmtId="188" fontId="9" fillId="0" borderId="0" xfId="0" quotePrefix="1" applyNumberFormat="1" applyFont="1" applyBorder="1" applyAlignment="1">
      <alignment horizontal="center"/>
    </xf>
    <xf numFmtId="188" fontId="9" fillId="0" borderId="0" xfId="0" quotePrefix="1" applyNumberFormat="1" applyFont="1" applyBorder="1"/>
    <xf numFmtId="3" fontId="9" fillId="0" borderId="0" xfId="6" quotePrefix="1" applyNumberFormat="1" applyFont="1" applyBorder="1" applyAlignment="1"/>
    <xf numFmtId="3" fontId="9" fillId="0" borderId="0" xfId="8" applyNumberFormat="1" applyFont="1" applyBorder="1" applyAlignment="1">
      <alignment horizontal="right"/>
    </xf>
    <xf numFmtId="3" fontId="9" fillId="0" borderId="14" xfId="8" applyNumberFormat="1" applyFont="1" applyBorder="1" applyAlignment="1">
      <alignment horizontal="right"/>
    </xf>
    <xf numFmtId="3" fontId="9" fillId="0" borderId="16" xfId="8" applyNumberFormat="1" applyFont="1" applyBorder="1" applyAlignment="1">
      <alignment horizontal="right"/>
    </xf>
    <xf numFmtId="3" fontId="9" fillId="0" borderId="14" xfId="8" applyNumberFormat="1" applyFont="1" applyBorder="1" applyAlignment="1"/>
    <xf numFmtId="0" fontId="14" fillId="0" borderId="0" xfId="0" applyNumberFormat="1" applyFont="1" applyBorder="1" applyAlignment="1">
      <alignment horizontal="right" vertical="top"/>
    </xf>
    <xf numFmtId="182" fontId="14" fillId="0" borderId="0" xfId="16" applyNumberFormat="1" applyFont="1" applyBorder="1"/>
    <xf numFmtId="0" fontId="15" fillId="0" borderId="0" xfId="0" applyNumberFormat="1" applyFont="1" applyBorder="1" applyAlignment="1">
      <alignment horizontal="right" vertical="top"/>
    </xf>
    <xf numFmtId="188" fontId="14" fillId="0" borderId="0" xfId="0" quotePrefix="1" applyNumberFormat="1" applyFont="1" applyBorder="1" applyAlignment="1">
      <alignment horizontal="right"/>
    </xf>
    <xf numFmtId="0" fontId="14" fillId="0" borderId="0" xfId="0" applyNumberFormat="1" applyFont="1" applyBorder="1"/>
    <xf numFmtId="188" fontId="4" fillId="0" borderId="0" xfId="0" applyNumberFormat="1" applyFont="1" applyBorder="1"/>
    <xf numFmtId="185" fontId="9" fillId="0" borderId="0" xfId="6" applyNumberFormat="1" applyFont="1" applyBorder="1" applyAlignment="1">
      <alignment wrapText="1"/>
    </xf>
    <xf numFmtId="0" fontId="14" fillId="0" borderId="0" xfId="0" applyNumberFormat="1" applyFont="1" applyBorder="1" applyAlignment="1">
      <alignment horizontal="center" vertical="top"/>
    </xf>
    <xf numFmtId="0" fontId="15" fillId="0" borderId="0" xfId="0" applyNumberFormat="1" applyFont="1" applyBorder="1" applyAlignment="1">
      <alignment horizontal="center" vertical="top"/>
    </xf>
    <xf numFmtId="188" fontId="14" fillId="0" borderId="0" xfId="0" quotePrefix="1" applyNumberFormat="1" applyFont="1" applyBorder="1" applyAlignment="1">
      <alignment horizontal="center"/>
    </xf>
    <xf numFmtId="188" fontId="9" fillId="0" borderId="13" xfId="0" applyNumberFormat="1" applyFont="1" applyBorder="1" applyAlignment="1">
      <alignment horizontal="centerContinuous"/>
    </xf>
    <xf numFmtId="188" fontId="13" fillId="0" borderId="0" xfId="0" quotePrefix="1" applyNumberFormat="1" applyFont="1" applyBorder="1" applyAlignment="1"/>
    <xf numFmtId="188" fontId="4" fillId="0" borderId="0" xfId="0" applyNumberFormat="1" applyFont="1" applyBorder="1" applyAlignment="1"/>
    <xf numFmtId="186" fontId="4" fillId="0" borderId="8" xfId="0" applyNumberFormat="1" applyFont="1" applyFill="1" applyBorder="1" applyProtection="1"/>
    <xf numFmtId="187" fontId="4" fillId="0" borderId="8" xfId="16" applyNumberFormat="1" applyFont="1" applyFill="1" applyBorder="1" applyAlignment="1">
      <alignment horizontal="right"/>
    </xf>
    <xf numFmtId="3" fontId="9" fillId="0" borderId="13" xfId="6" applyNumberFormat="1" applyFont="1" applyBorder="1" applyAlignment="1">
      <alignment horizontal="right"/>
    </xf>
    <xf numFmtId="3" fontId="9" fillId="0" borderId="16" xfId="6" applyNumberFormat="1" applyFont="1" applyBorder="1" applyAlignment="1">
      <alignment horizontal="right"/>
    </xf>
    <xf numFmtId="188" fontId="12" fillId="0" borderId="14" xfId="0" applyNumberFormat="1" applyFont="1" applyBorder="1" applyAlignment="1"/>
    <xf numFmtId="188" fontId="20" fillId="0" borderId="0" xfId="0" applyNumberFormat="1" applyFont="1" applyBorder="1" applyAlignment="1">
      <alignment horizontal="centerContinuous"/>
    </xf>
    <xf numFmtId="0" fontId="20" fillId="0" borderId="0" xfId="0" applyNumberFormat="1" applyFont="1" applyBorder="1" applyAlignment="1">
      <alignment horizontal="centerContinuous"/>
    </xf>
    <xf numFmtId="188" fontId="11" fillId="0" borderId="0" xfId="0" applyNumberFormat="1" applyFont="1" applyBorder="1" applyAlignment="1">
      <alignment horizontal="justify" vertical="top"/>
    </xf>
    <xf numFmtId="188" fontId="9" fillId="0" borderId="0" xfId="0" applyNumberFormat="1" applyFont="1" applyBorder="1" applyAlignment="1">
      <alignment horizontal="justify" vertical="top"/>
    </xf>
    <xf numFmtId="188" fontId="9" fillId="0" borderId="15" xfId="0" applyNumberFormat="1" applyFont="1" applyBorder="1" applyAlignment="1">
      <alignment horizontal="centerContinuous" wrapText="1"/>
    </xf>
    <xf numFmtId="188" fontId="9" fillId="0" borderId="14" xfId="0" applyNumberFormat="1" applyFont="1" applyBorder="1" applyAlignment="1">
      <alignment horizontal="centerContinuous" wrapText="1"/>
    </xf>
    <xf numFmtId="188" fontId="12" fillId="0" borderId="0" xfId="0" applyNumberFormat="1" applyFont="1" applyBorder="1" applyAlignment="1">
      <alignment horizontal="justify" vertical="top"/>
    </xf>
    <xf numFmtId="3" fontId="12" fillId="0" borderId="13" xfId="0" applyNumberFormat="1" applyFont="1" applyBorder="1"/>
    <xf numFmtId="182" fontId="9" fillId="0" borderId="0" xfId="16" applyNumberFormat="1" applyFont="1" applyBorder="1" applyAlignment="1"/>
    <xf numFmtId="3" fontId="9" fillId="0" borderId="13" xfId="6" quotePrefix="1" applyNumberFormat="1" applyFont="1" applyBorder="1" applyAlignment="1">
      <alignment horizontal="left"/>
    </xf>
    <xf numFmtId="182" fontId="9" fillId="0" borderId="14" xfId="16" applyNumberFormat="1" applyFont="1" applyBorder="1" applyAlignment="1"/>
    <xf numFmtId="188" fontId="14" fillId="0" borderId="0" xfId="0" applyNumberFormat="1" applyFont="1" applyBorder="1" applyAlignment="1">
      <alignment horizontal="justify" vertical="top"/>
    </xf>
    <xf numFmtId="0" fontId="14" fillId="0" borderId="0" xfId="0" applyFont="1"/>
    <xf numFmtId="0" fontId="14" fillId="0" borderId="0" xfId="0" applyFont="1" applyAlignment="1">
      <alignment horizontal="justify" vertical="top"/>
    </xf>
    <xf numFmtId="188" fontId="4" fillId="0" borderId="0" xfId="0" applyNumberFormat="1" applyFont="1" applyBorder="1" applyAlignment="1">
      <alignment horizontal="justify" vertical="top"/>
    </xf>
    <xf numFmtId="0" fontId="0" fillId="2" borderId="0" xfId="0" applyFill="1" applyBorder="1" applyAlignment="1">
      <alignment vertical="top" wrapText="1"/>
    </xf>
    <xf numFmtId="183" fontId="0" fillId="2" borderId="0" xfId="0" applyNumberFormat="1" applyFill="1" applyBorder="1" applyAlignment="1">
      <alignment vertical="top" wrapText="1"/>
    </xf>
    <xf numFmtId="0" fontId="0" fillId="3" borderId="0" xfId="0" applyFill="1" applyBorder="1" applyAlignment="1">
      <alignment vertical="top" wrapText="1"/>
    </xf>
    <xf numFmtId="183" fontId="0" fillId="3" borderId="0" xfId="0" applyNumberFormat="1" applyFill="1" applyBorder="1" applyAlignment="1">
      <alignment vertical="top" wrapText="1"/>
    </xf>
    <xf numFmtId="0" fontId="0" fillId="3" borderId="0" xfId="0" applyFill="1" applyBorder="1"/>
    <xf numFmtId="183" fontId="0" fillId="3" borderId="0" xfId="0" applyNumberFormat="1" applyFill="1" applyBorder="1"/>
    <xf numFmtId="0" fontId="0" fillId="2" borderId="0" xfId="0" applyFill="1" applyBorder="1" applyAlignment="1">
      <alignment horizontal="center" wrapText="1"/>
    </xf>
    <xf numFmtId="38" fontId="19" fillId="3" borderId="0" xfId="0" applyNumberFormat="1" applyFont="1" applyFill="1" applyBorder="1"/>
    <xf numFmtId="38" fontId="0" fillId="3" borderId="0" xfId="0" applyNumberFormat="1" applyFill="1" applyBorder="1"/>
    <xf numFmtId="182" fontId="19" fillId="3" borderId="0" xfId="16" applyNumberFormat="1" applyFont="1" applyFill="1" applyBorder="1"/>
    <xf numFmtId="3" fontId="9" fillId="0" borderId="13" xfId="6" applyNumberFormat="1" applyFont="1" applyBorder="1" applyAlignment="1"/>
    <xf numFmtId="3" fontId="9" fillId="0" borderId="0" xfId="0" applyNumberFormat="1" applyFont="1" applyBorder="1" applyAlignment="1"/>
    <xf numFmtId="3" fontId="9" fillId="0" borderId="0" xfId="6" applyNumberFormat="1" applyFont="1" applyFill="1" applyBorder="1" applyAlignment="1"/>
    <xf numFmtId="3" fontId="9" fillId="0" borderId="16" xfId="8" applyNumberFormat="1" applyFont="1" applyBorder="1" applyAlignment="1"/>
    <xf numFmtId="3" fontId="9" fillId="0" borderId="14" xfId="0" applyNumberFormat="1" applyFont="1" applyBorder="1" applyAlignment="1"/>
    <xf numFmtId="3" fontId="21" fillId="0" borderId="0" xfId="6" applyNumberFormat="1" applyFont="1" applyBorder="1" applyAlignment="1"/>
    <xf numFmtId="3" fontId="21" fillId="0" borderId="13" xfId="6" applyNumberFormat="1" applyFont="1" applyBorder="1" applyAlignment="1"/>
    <xf numFmtId="3" fontId="12" fillId="0" borderId="16" xfId="0" applyNumberFormat="1" applyFont="1" applyBorder="1"/>
    <xf numFmtId="3" fontId="12" fillId="0" borderId="14" xfId="0" applyNumberFormat="1" applyFont="1" applyBorder="1" applyAlignment="1"/>
    <xf numFmtId="3" fontId="12" fillId="0" borderId="14" xfId="0" applyNumberFormat="1" applyFont="1" applyBorder="1" applyAlignment="1">
      <alignment horizontal="centerContinuous"/>
    </xf>
    <xf numFmtId="188" fontId="12" fillId="0" borderId="16" xfId="0" applyNumberFormat="1" applyFont="1" applyBorder="1" applyAlignment="1"/>
    <xf numFmtId="185" fontId="13" fillId="0" borderId="0" xfId="6" applyNumberFormat="1" applyFont="1" applyBorder="1" applyAlignment="1">
      <alignment horizontal="left"/>
    </xf>
    <xf numFmtId="3" fontId="16" fillId="0" borderId="0" xfId="6" applyNumberFormat="1" applyFont="1" applyBorder="1" applyAlignment="1">
      <alignment horizontal="right"/>
    </xf>
    <xf numFmtId="188" fontId="21" fillId="0" borderId="0" xfId="0" applyNumberFormat="1" applyFont="1" applyBorder="1" applyAlignment="1"/>
    <xf numFmtId="188" fontId="21" fillId="0" borderId="13" xfId="0" applyNumberFormat="1" applyFont="1" applyBorder="1" applyAlignment="1"/>
    <xf numFmtId="0" fontId="24" fillId="0" borderId="0" xfId="0" applyFont="1"/>
    <xf numFmtId="185" fontId="9" fillId="0" borderId="0" xfId="6" applyNumberFormat="1" applyFont="1" applyBorder="1" applyAlignment="1">
      <alignment horizontal="justify" vertical="top" wrapText="1"/>
    </xf>
    <xf numFmtId="188" fontId="13" fillId="0" borderId="0" xfId="0" quotePrefix="1" applyNumberFormat="1" applyFont="1" applyBorder="1" applyAlignment="1">
      <alignment horizontal="justify" vertical="top"/>
    </xf>
    <xf numFmtId="3" fontId="21" fillId="0" borderId="0" xfId="0" applyNumberFormat="1" applyFont="1" applyBorder="1" applyAlignment="1"/>
    <xf numFmtId="182" fontId="21" fillId="0" borderId="0" xfId="16" applyNumberFormat="1" applyFont="1" applyBorder="1" applyAlignment="1"/>
    <xf numFmtId="0" fontId="2" fillId="0" borderId="0" xfId="0" applyFont="1" applyAlignment="1">
      <alignment horizontal="centerContinuous"/>
    </xf>
    <xf numFmtId="182" fontId="0" fillId="0" borderId="0" xfId="16" applyNumberFormat="1" applyFont="1"/>
    <xf numFmtId="3" fontId="9" fillId="0" borderId="0" xfId="6" applyNumberFormat="1" applyFont="1" applyBorder="1" applyAlignment="1">
      <alignment horizontal="left"/>
    </xf>
    <xf numFmtId="0" fontId="9" fillId="0" borderId="0" xfId="6" applyNumberFormat="1" applyFont="1" applyBorder="1" applyAlignment="1">
      <alignment horizontal="justify" vertical="top" wrapText="1"/>
    </xf>
    <xf numFmtId="182" fontId="9" fillId="0" borderId="17" xfId="16" applyNumberFormat="1" applyFont="1" applyBorder="1" applyAlignment="1"/>
    <xf numFmtId="182" fontId="9" fillId="0" borderId="17" xfId="16" applyNumberFormat="1" applyFont="1" applyBorder="1"/>
    <xf numFmtId="188" fontId="9" fillId="0" borderId="17" xfId="0" applyNumberFormat="1" applyFont="1" applyBorder="1" applyAlignment="1"/>
    <xf numFmtId="188" fontId="9" fillId="0" borderId="18" xfId="0" applyNumberFormat="1" applyFont="1" applyBorder="1" applyAlignment="1"/>
    <xf numFmtId="3" fontId="9" fillId="0" borderId="17" xfId="6" applyNumberFormat="1" applyFont="1" applyBorder="1" applyAlignment="1"/>
    <xf numFmtId="3" fontId="9" fillId="0" borderId="17" xfId="0" applyNumberFormat="1" applyFont="1" applyBorder="1" applyAlignment="1"/>
    <xf numFmtId="3" fontId="9" fillId="0" borderId="0" xfId="8" applyNumberFormat="1" applyFont="1" applyBorder="1" applyAlignment="1"/>
    <xf numFmtId="3" fontId="9" fillId="0" borderId="13" xfId="6" quotePrefix="1" applyNumberFormat="1" applyFont="1" applyBorder="1" applyAlignment="1"/>
    <xf numFmtId="0" fontId="14" fillId="0" borderId="0" xfId="0" applyNumberFormat="1" applyFont="1" applyBorder="1" applyAlignment="1">
      <alignment horizontal="left"/>
    </xf>
    <xf numFmtId="185" fontId="14" fillId="0" borderId="0" xfId="8" applyNumberFormat="1" applyFont="1" applyBorder="1" applyAlignment="1">
      <alignment horizontal="right"/>
    </xf>
    <xf numFmtId="185" fontId="14" fillId="0" borderId="0" xfId="8" applyNumberFormat="1" applyFont="1" applyBorder="1" applyAlignment="1"/>
    <xf numFmtId="38" fontId="2" fillId="3" borderId="0" xfId="0" applyNumberFormat="1" applyFont="1" applyFill="1" applyBorder="1"/>
    <xf numFmtId="182" fontId="2" fillId="3" borderId="0" xfId="16" applyNumberFormat="1" applyFont="1" applyFill="1" applyBorder="1"/>
    <xf numFmtId="38" fontId="27" fillId="3" borderId="0" xfId="0" applyNumberFormat="1" applyFont="1" applyFill="1" applyBorder="1"/>
    <xf numFmtId="182" fontId="27" fillId="3" borderId="0" xfId="16" applyNumberFormat="1" applyFont="1" applyFill="1" applyBorder="1"/>
    <xf numFmtId="183" fontId="27" fillId="3" borderId="0" xfId="0" applyNumberFormat="1" applyFont="1" applyFill="1" applyBorder="1"/>
    <xf numFmtId="38" fontId="27" fillId="3" borderId="0" xfId="6" applyNumberFormat="1" applyFont="1" applyFill="1" applyBorder="1"/>
    <xf numFmtId="0" fontId="27" fillId="2" borderId="0" xfId="0" applyFont="1" applyFill="1" applyBorder="1" applyAlignment="1">
      <alignment horizontal="center" wrapText="1"/>
    </xf>
    <xf numFmtId="182" fontId="27" fillId="2" borderId="0" xfId="16" applyNumberFormat="1" applyFont="1" applyFill="1" applyBorder="1" applyAlignment="1">
      <alignment vertical="top" wrapText="1"/>
    </xf>
    <xf numFmtId="182" fontId="27" fillId="3" borderId="0" xfId="16" applyNumberFormat="1" applyFont="1" applyFill="1" applyBorder="1" applyAlignment="1">
      <alignment vertical="top" wrapText="1"/>
    </xf>
    <xf numFmtId="38" fontId="27" fillId="2" borderId="0" xfId="6" applyNumberFormat="1" applyFont="1" applyFill="1" applyBorder="1" applyAlignment="1">
      <alignment vertical="top" wrapText="1"/>
    </xf>
    <xf numFmtId="38" fontId="27" fillId="3" borderId="0" xfId="6" applyNumberFormat="1" applyFont="1" applyFill="1" applyBorder="1" applyAlignment="1">
      <alignment vertical="top" wrapText="1"/>
    </xf>
    <xf numFmtId="38" fontId="30" fillId="3" borderId="0" xfId="0" applyNumberFormat="1" applyFont="1" applyFill="1" applyBorder="1"/>
    <xf numFmtId="3" fontId="9" fillId="0" borderId="17" xfId="8" applyNumberFormat="1" applyFont="1" applyBorder="1" applyAlignment="1"/>
    <xf numFmtId="38" fontId="1" fillId="2" borderId="0" xfId="6" applyNumberFormat="1" applyFont="1" applyFill="1" applyBorder="1" applyAlignment="1">
      <alignment vertical="top" wrapText="1"/>
    </xf>
    <xf numFmtId="182" fontId="1" fillId="2" borderId="0" xfId="16" applyNumberFormat="1" applyFont="1" applyFill="1" applyBorder="1" applyAlignment="1">
      <alignment vertical="top" wrapText="1"/>
    </xf>
    <xf numFmtId="38" fontId="1" fillId="3" borderId="0" xfId="6" applyNumberFormat="1" applyFont="1" applyFill="1" applyBorder="1" applyAlignment="1">
      <alignment vertical="top" wrapText="1"/>
    </xf>
    <xf numFmtId="182" fontId="1" fillId="3" borderId="0" xfId="16" applyNumberFormat="1" applyFont="1" applyFill="1" applyBorder="1" applyAlignment="1">
      <alignment vertical="top" wrapText="1"/>
    </xf>
    <xf numFmtId="38" fontId="1" fillId="3" borderId="0" xfId="6" applyNumberFormat="1" applyFont="1" applyFill="1" applyBorder="1"/>
    <xf numFmtId="182" fontId="1" fillId="3" borderId="0" xfId="16" applyNumberFormat="1" applyFont="1" applyFill="1" applyBorder="1"/>
    <xf numFmtId="38" fontId="1" fillId="0" borderId="0" xfId="6" applyNumberFormat="1" applyFont="1"/>
    <xf numFmtId="182" fontId="1" fillId="0" borderId="0" xfId="16" applyNumberFormat="1" applyFont="1"/>
    <xf numFmtId="3" fontId="9" fillId="0" borderId="14" xfId="6" applyNumberFormat="1" applyFont="1" applyFill="1" applyBorder="1" applyAlignment="1"/>
    <xf numFmtId="0" fontId="35" fillId="0" borderId="0" xfId="0" applyFont="1"/>
    <xf numFmtId="3" fontId="9" fillId="0" borderId="0" xfId="9" applyNumberFormat="1" applyFont="1" applyFill="1" applyBorder="1" applyAlignment="1"/>
    <xf numFmtId="3" fontId="21" fillId="0" borderId="13" xfId="9" applyNumberFormat="1" applyFont="1" applyBorder="1" applyAlignment="1"/>
    <xf numFmtId="3" fontId="21" fillId="0" borderId="0" xfId="9" applyNumberFormat="1" applyFont="1" applyBorder="1" applyAlignment="1"/>
    <xf numFmtId="3" fontId="9" fillId="0" borderId="0" xfId="9" applyNumberFormat="1" applyFont="1" applyBorder="1" applyAlignment="1"/>
    <xf numFmtId="4" fontId="14" fillId="0" borderId="19" xfId="7" applyNumberFormat="1" applyFont="1" applyBorder="1" applyProtection="1"/>
    <xf numFmtId="0" fontId="7" fillId="0" borderId="7" xfId="0" applyFont="1" applyBorder="1" applyAlignment="1">
      <alignment horizontal="center"/>
    </xf>
    <xf numFmtId="0" fontId="7" fillId="0" borderId="8"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14" fillId="0" borderId="0" xfId="0" applyNumberFormat="1" applyFont="1" applyBorder="1" applyAlignment="1">
      <alignment horizontal="left" wrapText="1"/>
    </xf>
    <xf numFmtId="0" fontId="14" fillId="0" borderId="0" xfId="0" applyNumberFormat="1" applyFont="1" applyBorder="1" applyAlignment="1">
      <alignment vertical="top" wrapText="1"/>
    </xf>
    <xf numFmtId="0" fontId="2" fillId="0" borderId="0" xfId="0" applyFont="1" applyAlignment="1">
      <alignment wrapText="1"/>
    </xf>
    <xf numFmtId="0" fontId="0" fillId="0" borderId="0" xfId="0" applyAlignment="1">
      <alignment wrapText="1"/>
    </xf>
  </cellXfs>
  <cellStyles count="18">
    <cellStyle name="Comma" xfId="6" builtinId="3"/>
    <cellStyle name="dollar" xfId="1"/>
    <cellStyle name="Normal" xfId="0" builtinId="0"/>
    <cellStyle name="outline" xfId="2"/>
    <cellStyle name="Percent" xfId="16" builtinId="5"/>
    <cellStyle name="person" xfId="3"/>
    <cellStyle name="一般(下)" xfId="4"/>
    <cellStyle name="一般(中)" xfId="5"/>
    <cellStyle name="列換 (上)" xfId="11"/>
    <cellStyle name="列換上滿" xfId="12"/>
    <cellStyle name="列換右中" xfId="13"/>
    <cellStyle name="列換左上" xfId="14"/>
    <cellStyle name="列換左中" xfId="15"/>
    <cellStyle name="千分位_Data - SSA" xfId="7"/>
    <cellStyle name="千分位_Table 1.1-1.3, 5.1" xfId="8"/>
    <cellStyle name="千分位_Table 6 SSA expenditure" xfId="9"/>
    <cellStyle name="換列(中)" xfId="17"/>
    <cellStyle name="未定義" xfId="10"/>
  </cellStyles>
  <dxfs count="4">
    <dxf>
      <font>
        <b val="0"/>
        <i val="0"/>
        <condense val="0"/>
        <extend val="0"/>
        <color indexed="24"/>
      </font>
    </dxf>
    <dxf>
      <fill>
        <patternFill>
          <bgColor indexed="43"/>
        </patternFill>
      </fill>
    </dxf>
    <dxf>
      <fill>
        <patternFill>
          <bgColor indexed="43"/>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chartsheet" Target="chartsheets/sheet5.xml"/><Relationship Id="rId5" Type="http://schemas.openxmlformats.org/officeDocument/2006/relationships/chartsheet" Target="chartsheets/sheet1.xml"/><Relationship Id="rId15" Type="http://schemas.openxmlformats.org/officeDocument/2006/relationships/calcChain" Target="calcChain.xml"/><Relationship Id="rId10" Type="http://schemas.openxmlformats.org/officeDocument/2006/relationships/chartsheet" Target="chartsheets/sheet4.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748251748251747E-2"/>
          <c:y val="0.12837837837837837"/>
          <c:w val="0.88391608391608389"/>
          <c:h val="0.67664092664092668"/>
        </c:manualLayout>
      </c:layout>
      <c:barChart>
        <c:barDir val="col"/>
        <c:grouping val="clustered"/>
        <c:varyColors val="0"/>
        <c:ser>
          <c:idx val="5"/>
          <c:order val="0"/>
          <c:tx>
            <c:strRef>
              <c:f>'Data - CSSA'!$B$1</c:f>
              <c:strCache>
                <c:ptCount val="1"/>
                <c:pt idx="0">
                  <c:v>05/06 cum$</c:v>
                </c:pt>
              </c:strCache>
            </c:strRef>
          </c:tx>
          <c:spPr>
            <a:solidFill>
              <a:srgbClr val="0000FF"/>
            </a:solidFill>
            <a:ln w="12700">
              <a:solidFill>
                <a:srgbClr val="000000"/>
              </a:solidFill>
              <a:prstDash val="solid"/>
            </a:ln>
          </c:spPr>
          <c:invertIfNegative val="0"/>
          <c:dLbls>
            <c:dLbl>
              <c:idx val="0"/>
              <c:layout>
                <c:manualLayout>
                  <c:xMode val="edge"/>
                  <c:yMode val="edge"/>
                  <c:x val="5.7342657342657345E-2"/>
                  <c:y val="0.76447876447876451"/>
                </c:manualLayout>
              </c:layout>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FB7-4175-A01B-7EA5E9C61FD0}"/>
                </c:ext>
              </c:extLst>
            </c:dLbl>
            <c:dLbl>
              <c:idx val="1"/>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6-3FB7-4175-A01B-7EA5E9C61FD0}"/>
                </c:ext>
              </c:extLst>
            </c:dLbl>
            <c:dLbl>
              <c:idx val="2"/>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4-3FB7-4175-A01B-7EA5E9C61FD0}"/>
                </c:ext>
              </c:extLst>
            </c:dLbl>
            <c:dLbl>
              <c:idx val="3"/>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5-3FB7-4175-A01B-7EA5E9C61FD0}"/>
                </c:ext>
              </c:extLst>
            </c:dLbl>
            <c:dLbl>
              <c:idx val="4"/>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7-3FB7-4175-A01B-7EA5E9C61FD0}"/>
                </c:ext>
              </c:extLst>
            </c:dLbl>
            <c:dLbl>
              <c:idx val="5"/>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1-3FB7-4175-A01B-7EA5E9C61FD0}"/>
                </c:ext>
              </c:extLst>
            </c:dLbl>
            <c:dLbl>
              <c:idx val="6"/>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0-3FB7-4175-A01B-7EA5E9C61FD0}"/>
                </c:ext>
              </c:extLst>
            </c:dLbl>
            <c:dLbl>
              <c:idx val="7"/>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8-3FB7-4175-A01B-7EA5E9C61FD0}"/>
                </c:ext>
              </c:extLst>
            </c:dLbl>
            <c:dLbl>
              <c:idx val="8"/>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9-3FB7-4175-A01B-7EA5E9C61FD0}"/>
                </c:ext>
              </c:extLst>
            </c:dLbl>
            <c:dLbl>
              <c:idx val="9"/>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A-3FB7-4175-A01B-7EA5E9C61FD0}"/>
                </c:ext>
              </c:extLst>
            </c:dLbl>
            <c:dLbl>
              <c:idx val="10"/>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B-3FB7-4175-A01B-7EA5E9C61FD0}"/>
                </c:ext>
              </c:extLst>
            </c:dLbl>
            <c:dLbl>
              <c:idx val="11"/>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2-3FB7-4175-A01B-7EA5E9C61FD0}"/>
                </c:ext>
              </c:extLst>
            </c:dLbl>
            <c:numFmt formatCode="#,##0" sourceLinked="0"/>
            <c:spPr>
              <a:noFill/>
              <a:ln w="25400">
                <a:noFill/>
              </a:ln>
            </c:spPr>
            <c:txPr>
              <a:bodyPr wrap="square" lIns="38100" tIns="19050" rIns="38100" bIns="19050" anchor="ctr">
                <a:spAutoFit/>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CSSA'!$B$2:$B$13</c:f>
              <c:numCache>
                <c:formatCode>#,##0_);[Red]\(#,##0\)</c:formatCode>
                <c:ptCount val="12"/>
                <c:pt idx="0">
                  <c:v>1449383056.05</c:v>
                </c:pt>
                <c:pt idx="1">
                  <c:v>2894783266.3099999</c:v>
                </c:pt>
                <c:pt idx="2">
                  <c:v>4347175696.9099998</c:v>
                </c:pt>
                <c:pt idx="3">
                  <c:v>6118678836.1199999</c:v>
                </c:pt>
                <c:pt idx="4">
                  <c:v>7564594994.1099997</c:v>
                </c:pt>
                <c:pt idx="5">
                  <c:v>8999355587</c:v>
                </c:pt>
                <c:pt idx="6">
                  <c:v>10463779746.76</c:v>
                </c:pt>
                <c:pt idx="7">
                  <c:v>11937641104.5</c:v>
                </c:pt>
                <c:pt idx="8">
                  <c:v>13395773510.110001</c:v>
                </c:pt>
                <c:pt idx="9">
                  <c:v>14857461042.440001</c:v>
                </c:pt>
                <c:pt idx="10">
                  <c:v>16308663208.710001</c:v>
                </c:pt>
                <c:pt idx="11">
                  <c:v>17766246759.580002</c:v>
                </c:pt>
              </c:numCache>
            </c:numRef>
          </c:val>
          <c:extLst>
            <c:ext xmlns:c16="http://schemas.microsoft.com/office/drawing/2014/chart" uri="{C3380CC4-5D6E-409C-BE32-E72D297353CC}">
              <c16:uniqueId val="{0000000C-3FB7-4175-A01B-7EA5E9C61FD0}"/>
            </c:ext>
          </c:extLst>
        </c:ser>
        <c:ser>
          <c:idx val="1"/>
          <c:order val="2"/>
          <c:tx>
            <c:strRef>
              <c:f>'Data - CSSA'!$D$1</c:f>
              <c:strCache>
                <c:ptCount val="1"/>
                <c:pt idx="0">
                  <c:v>06/07 cum$</c:v>
                </c:pt>
              </c:strCache>
            </c:strRef>
          </c:tx>
          <c:spPr>
            <a:solidFill>
              <a:srgbClr val="008000"/>
            </a:solidFill>
            <a:ln w="12700">
              <a:solidFill>
                <a:srgbClr val="000000"/>
              </a:solidFill>
              <a:prstDash val="solid"/>
            </a:ln>
          </c:spPr>
          <c:invertIfNegative val="0"/>
          <c:dLbls>
            <c:dLbl>
              <c:idx val="0"/>
              <c:layout>
                <c:manualLayout>
                  <c:xMode val="edge"/>
                  <c:yMode val="edge"/>
                  <c:x val="8.3916083916083919E-2"/>
                  <c:y val="0.76544401544401541"/>
                </c:manualLayout>
              </c:layout>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FB7-4175-A01B-7EA5E9C61FD0}"/>
                </c:ext>
              </c:extLst>
            </c:dLbl>
            <c:dLbl>
              <c:idx val="1"/>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0-3FB7-4175-A01B-7EA5E9C61FD0}"/>
                </c:ext>
              </c:extLst>
            </c:dLbl>
            <c:dLbl>
              <c:idx val="2"/>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1-3FB7-4175-A01B-7EA5E9C61FD0}"/>
                </c:ext>
              </c:extLst>
            </c:dLbl>
            <c:dLbl>
              <c:idx val="3"/>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2-3FB7-4175-A01B-7EA5E9C61FD0}"/>
                </c:ext>
              </c:extLst>
            </c:dLbl>
            <c:dLbl>
              <c:idx val="4"/>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3-3FB7-4175-A01B-7EA5E9C61FD0}"/>
                </c:ext>
              </c:extLst>
            </c:dLbl>
            <c:dLbl>
              <c:idx val="5"/>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4-3FB7-4175-A01B-7EA5E9C61FD0}"/>
                </c:ext>
              </c:extLst>
            </c:dLbl>
            <c:dLbl>
              <c:idx val="6"/>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5-3FB7-4175-A01B-7EA5E9C61FD0}"/>
                </c:ext>
              </c:extLst>
            </c:dLbl>
            <c:dLbl>
              <c:idx val="7"/>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6-3FB7-4175-A01B-7EA5E9C61FD0}"/>
                </c:ext>
              </c:extLst>
            </c:dLbl>
            <c:dLbl>
              <c:idx val="8"/>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7-3FB7-4175-A01B-7EA5E9C61FD0}"/>
                </c:ext>
              </c:extLst>
            </c:dLbl>
            <c:dLbl>
              <c:idx val="9"/>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8-3FB7-4175-A01B-7EA5E9C61FD0}"/>
                </c:ext>
              </c:extLst>
            </c:dLbl>
            <c:dLbl>
              <c:idx val="10"/>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D-3FB7-4175-A01B-7EA5E9C61FD0}"/>
                </c:ext>
              </c:extLst>
            </c:dLbl>
            <c:dLbl>
              <c:idx val="11"/>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F-3FB7-4175-A01B-7EA5E9C61FD0}"/>
                </c:ext>
              </c:extLst>
            </c:dLbl>
            <c:numFmt formatCode="#,##0" sourceLinked="0"/>
            <c:spPr>
              <a:noFill/>
              <a:ln w="25400">
                <a:noFill/>
              </a:ln>
            </c:spPr>
            <c:txPr>
              <a:bodyPr wrap="square" lIns="38100" tIns="19050" rIns="38100" bIns="19050" anchor="ctr">
                <a:spAutoFit/>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CSSA'!$D$2:$D$13</c:f>
              <c:numCache>
                <c:formatCode>#,##0_);[Red]\(#,##0\)</c:formatCode>
                <c:ptCount val="12"/>
                <c:pt idx="0">
                  <c:v>1434917159.25</c:v>
                </c:pt>
                <c:pt idx="1">
                  <c:v>2886226603.8800001</c:v>
                </c:pt>
                <c:pt idx="2">
                  <c:v>4335328127.5100002</c:v>
                </c:pt>
                <c:pt idx="3">
                  <c:v>6089930233.3100004</c:v>
                </c:pt>
                <c:pt idx="4">
                  <c:v>7512155591.8299999</c:v>
                </c:pt>
                <c:pt idx="5">
                  <c:v>8951308927.9500008</c:v>
                </c:pt>
              </c:numCache>
            </c:numRef>
          </c:val>
          <c:extLst>
            <c:ext xmlns:c16="http://schemas.microsoft.com/office/drawing/2014/chart" uri="{C3380CC4-5D6E-409C-BE32-E72D297353CC}">
              <c16:uniqueId val="{00000019-3FB7-4175-A01B-7EA5E9C61FD0}"/>
            </c:ext>
          </c:extLst>
        </c:ser>
        <c:dLbls>
          <c:showLegendKey val="0"/>
          <c:showVal val="0"/>
          <c:showCatName val="0"/>
          <c:showSerName val="0"/>
          <c:showPercent val="0"/>
          <c:showBubbleSize val="0"/>
        </c:dLbls>
        <c:gapWidth val="50"/>
        <c:axId val="3"/>
        <c:axId val="4"/>
      </c:barChart>
      <c:lineChart>
        <c:grouping val="standard"/>
        <c:varyColors val="0"/>
        <c:ser>
          <c:idx val="7"/>
          <c:order val="1"/>
          <c:tx>
            <c:strRef>
              <c:f>'Data - CSSA'!$C$1</c:f>
              <c:strCache>
                <c:ptCount val="1"/>
                <c:pt idx="0">
                  <c:v>05/06 cum%</c:v>
                </c:pt>
              </c:strCache>
            </c:strRef>
          </c:tx>
          <c:spPr>
            <a:ln w="25400">
              <a:solidFill>
                <a:srgbClr val="0000FF"/>
              </a:solidFill>
              <a:prstDash val="solid"/>
            </a:ln>
          </c:spPr>
          <c:marker>
            <c:symbol val="circle"/>
            <c:size val="5"/>
            <c:spPr>
              <a:solidFill>
                <a:srgbClr val="0000FF"/>
              </a:solidFill>
              <a:ln>
                <a:solidFill>
                  <a:srgbClr val="0000FF"/>
                </a:solidFill>
                <a:prstDash val="solid"/>
              </a:ln>
            </c:spPr>
          </c:marker>
          <c:dLbls>
            <c:dLbl>
              <c:idx val="0"/>
              <c:layout>
                <c:manualLayout>
                  <c:xMode val="edge"/>
                  <c:yMode val="edge"/>
                  <c:x val="5.1748251748251747E-2"/>
                  <c:y val="0.73455598455598459"/>
                </c:manualLayout>
              </c:layout>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FB7-4175-A01B-7EA5E9C61FD0}"/>
                </c:ext>
              </c:extLst>
            </c:dLbl>
            <c:dLbl>
              <c:idx val="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B-3FB7-4175-A01B-7EA5E9C61FD0}"/>
                </c:ext>
              </c:extLst>
            </c:dLbl>
            <c:dLbl>
              <c:idx val="1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C-3FB7-4175-A01B-7EA5E9C61FD0}"/>
                </c:ext>
              </c:extLst>
            </c:dLbl>
            <c:spPr>
              <a:noFill/>
              <a:ln w="25400">
                <a:noFill/>
              </a:ln>
            </c:spPr>
            <c:txPr>
              <a:bodyPr wrap="square" lIns="38100" tIns="19050" rIns="38100" bIns="19050" anchor="ctr">
                <a:spAutoFit/>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CSSA'!$C$2:$C$13</c:f>
              <c:numCache>
                <c:formatCode>0.0%</c:formatCode>
                <c:ptCount val="12"/>
                <c:pt idx="0">
                  <c:v>8.2000000000000003E-2</c:v>
                </c:pt>
                <c:pt idx="1">
                  <c:v>0.16300000000000001</c:v>
                </c:pt>
                <c:pt idx="2">
                  <c:v>0.245</c:v>
                </c:pt>
                <c:pt idx="3">
                  <c:v>0.34399999999999997</c:v>
                </c:pt>
                <c:pt idx="4">
                  <c:v>0.42599999999999999</c:v>
                </c:pt>
                <c:pt idx="5">
                  <c:v>0.50700000000000001</c:v>
                </c:pt>
                <c:pt idx="6">
                  <c:v>0.58899999999999997</c:v>
                </c:pt>
                <c:pt idx="7">
                  <c:v>0.67200000000000004</c:v>
                </c:pt>
                <c:pt idx="8">
                  <c:v>0.754</c:v>
                </c:pt>
                <c:pt idx="9">
                  <c:v>0.83599999999999997</c:v>
                </c:pt>
                <c:pt idx="10">
                  <c:v>0.91800000000000004</c:v>
                </c:pt>
                <c:pt idx="11">
                  <c:v>1</c:v>
                </c:pt>
              </c:numCache>
            </c:numRef>
          </c:val>
          <c:smooth val="0"/>
          <c:extLst>
            <c:ext xmlns:c16="http://schemas.microsoft.com/office/drawing/2014/chart" uri="{C3380CC4-5D6E-409C-BE32-E72D297353CC}">
              <c16:uniqueId val="{0000001D-3FB7-4175-A01B-7EA5E9C61FD0}"/>
            </c:ext>
          </c:extLst>
        </c:ser>
        <c:ser>
          <c:idx val="6"/>
          <c:order val="3"/>
          <c:tx>
            <c:strRef>
              <c:f>'Data - CSSA'!$E$1</c:f>
              <c:strCache>
                <c:ptCount val="1"/>
                <c:pt idx="0">
                  <c:v>06/07 cum%</c:v>
                </c:pt>
              </c:strCache>
            </c:strRef>
          </c:tx>
          <c:spPr>
            <a:ln w="25400">
              <a:solidFill>
                <a:srgbClr val="008000"/>
              </a:solidFill>
              <a:prstDash val="solid"/>
            </a:ln>
          </c:spPr>
          <c:marker>
            <c:symbol val="circle"/>
            <c:size val="5"/>
            <c:spPr>
              <a:solidFill>
                <a:srgbClr val="008000"/>
              </a:solidFill>
              <a:ln>
                <a:solidFill>
                  <a:srgbClr val="008000"/>
                </a:solidFill>
                <a:prstDash val="solid"/>
              </a:ln>
            </c:spPr>
          </c:marker>
          <c:dLbls>
            <c:dLbl>
              <c:idx val="0"/>
              <c:layout>
                <c:manualLayout>
                  <c:xMode val="edge"/>
                  <c:yMode val="edge"/>
                  <c:x val="9.2307692307692313E-2"/>
                  <c:y val="0.74903474903474898"/>
                </c:manualLayout>
              </c:layout>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FB7-4175-A01B-7EA5E9C61FD0}"/>
                </c:ext>
              </c:extLst>
            </c:dLbl>
            <c:dLbl>
              <c:idx val="1"/>
              <c:layout>
                <c:manualLayout>
                  <c:xMode val="edge"/>
                  <c:yMode val="edge"/>
                  <c:x val="0.15944055944055943"/>
                  <c:y val="0.70463320463320467"/>
                </c:manualLayout>
              </c:layout>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FB7-4175-A01B-7EA5E9C61FD0}"/>
                </c:ext>
              </c:extLst>
            </c:dLbl>
            <c:dLbl>
              <c:idx val="2"/>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21-3FB7-4175-A01B-7EA5E9C61FD0}"/>
                </c:ext>
              </c:extLst>
            </c:dLbl>
            <c:dLbl>
              <c:idx val="11"/>
              <c:layout>
                <c:manualLayout>
                  <c:xMode val="edge"/>
                  <c:yMode val="edge"/>
                  <c:x val="0.88671328671328675"/>
                  <c:y val="9.6525096525096527E-4"/>
                </c:manualLayout>
              </c:layout>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FB7-4175-A01B-7EA5E9C61FD0}"/>
                </c:ext>
              </c:extLst>
            </c:dLbl>
            <c:spPr>
              <a:noFill/>
              <a:ln w="25400">
                <a:noFill/>
              </a:ln>
            </c:spPr>
            <c:txPr>
              <a:bodyPr wrap="square" lIns="38100" tIns="19050" rIns="38100" bIns="19050" anchor="ctr">
                <a:spAutoFit/>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CSSA'!$E$2:$E$13</c:f>
              <c:numCache>
                <c:formatCode>0.0%</c:formatCode>
                <c:ptCount val="12"/>
                <c:pt idx="0">
                  <c:v>7.5999999999999998E-2</c:v>
                </c:pt>
                <c:pt idx="1">
                  <c:v>0.153</c:v>
                </c:pt>
                <c:pt idx="2">
                  <c:v>0.23</c:v>
                </c:pt>
                <c:pt idx="3">
                  <c:v>0.32300000000000001</c:v>
                </c:pt>
                <c:pt idx="4">
                  <c:v>0.39900000000000002</c:v>
                </c:pt>
                <c:pt idx="5">
                  <c:v>0.47499999999999998</c:v>
                </c:pt>
              </c:numCache>
            </c:numRef>
          </c:val>
          <c:smooth val="0"/>
          <c:extLst>
            <c:ext xmlns:c16="http://schemas.microsoft.com/office/drawing/2014/chart" uri="{C3380CC4-5D6E-409C-BE32-E72D297353CC}">
              <c16:uniqueId val="{00000022-3FB7-4175-A01B-7EA5E9C61FD0}"/>
            </c:ext>
          </c:extLst>
        </c:ser>
        <c:dLbls>
          <c:showLegendKey val="0"/>
          <c:showVal val="0"/>
          <c:showCatName val="0"/>
          <c:showSerName val="0"/>
          <c:showPercent val="0"/>
          <c:showBubbleSize val="0"/>
        </c:dLbls>
        <c:marker val="1"/>
        <c:smooth val="0"/>
        <c:axId val="115128936"/>
        <c:axId val="1"/>
      </c:lineChart>
      <c:catAx>
        <c:axId val="11512893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FF"/>
                </a:solidFill>
                <a:latin typeface="Times New Roman"/>
                <a:ea typeface="Times New Roman"/>
                <a:cs typeface="Times New Roman"/>
              </a:defRPr>
            </a:pPr>
            <a:endParaRPr lang="en-US"/>
          </a:p>
        </c:txPr>
        <c:crossAx val="1"/>
        <c:crosses val="autoZero"/>
        <c:auto val="1"/>
        <c:lblAlgn val="ctr"/>
        <c:lblOffset val="0"/>
        <c:tickLblSkip val="1"/>
        <c:tickMarkSkip val="1"/>
        <c:noMultiLvlLbl val="0"/>
      </c:catAx>
      <c:valAx>
        <c:axId val="1"/>
        <c:scaling>
          <c:orientation val="minMax"/>
          <c:max val="1.05"/>
          <c:min val="0"/>
        </c:scaling>
        <c:delete val="0"/>
        <c:axPos val="l"/>
        <c:title>
          <c:tx>
            <c:rich>
              <a:bodyPr rot="0" vert="horz"/>
              <a:lstStyle/>
              <a:p>
                <a:pPr algn="ctr">
                  <a:defRPr sz="1000" b="0" i="0" u="none" strike="noStrike" baseline="0">
                    <a:solidFill>
                      <a:srgbClr val="0000FF"/>
                    </a:solidFill>
                    <a:latin typeface="Times New Roman"/>
                    <a:ea typeface="Times New Roman"/>
                    <a:cs typeface="Times New Roman"/>
                  </a:defRPr>
                </a:pPr>
                <a:r>
                  <a:rPr lang="en-US"/>
                  <a:t>%</a:t>
                </a:r>
              </a:p>
            </c:rich>
          </c:tx>
          <c:layout>
            <c:manualLayout>
              <c:xMode val="edge"/>
              <c:yMode val="edge"/>
              <c:x val="6.433566433566433E-2"/>
              <c:y val="0.10617760617760617"/>
            </c:manualLayout>
          </c:layout>
          <c:overlay val="0"/>
          <c:spPr>
            <a:noFill/>
            <a:ln w="25400">
              <a:noFill/>
            </a:ln>
          </c:spPr>
        </c:title>
        <c:numFmt formatCode="[&gt;1]&quot;&quot;;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115128936"/>
        <c:crosses val="autoZero"/>
        <c:crossBetween val="between"/>
        <c:majorUnit val="0.05"/>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35000000000"/>
          <c:min val="0"/>
        </c:scaling>
        <c:delete val="0"/>
        <c:axPos val="r"/>
        <c:title>
          <c:tx>
            <c:rich>
              <a:bodyPr rot="0" vert="horz"/>
              <a:lstStyle/>
              <a:p>
                <a:pPr algn="ctr">
                  <a:defRPr sz="1000" b="0" i="0" u="none" strike="noStrike" baseline="0">
                    <a:solidFill>
                      <a:srgbClr val="0000FF"/>
                    </a:solidFill>
                    <a:latin typeface="Times New Roman"/>
                    <a:ea typeface="Times New Roman"/>
                    <a:cs typeface="Times New Roman"/>
                  </a:defRPr>
                </a:pPr>
                <a:r>
                  <a:rPr lang="en-US"/>
                  <a:t>$Millions</a:t>
                </a:r>
              </a:p>
            </c:rich>
          </c:tx>
          <c:layout>
            <c:manualLayout>
              <c:xMode val="edge"/>
              <c:yMode val="edge"/>
              <c:x val="0.85734265734265735"/>
              <c:y val="0.10521235521235521"/>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3"/>
        <c:crosses val="max"/>
        <c:crossBetween val="between"/>
        <c:majorUnit val="1000000000"/>
        <c:minorUnit val="1000000000"/>
        <c:dispUnits>
          <c:builtInUnit val="millions"/>
        </c:dispUnits>
      </c:valAx>
      <c:spPr>
        <a:solidFill>
          <a:srgbClr val="FFFFFF"/>
        </a:solidFill>
        <a:ln w="12700">
          <a:solidFill>
            <a:srgbClr val="808080"/>
          </a:solidFill>
          <a:prstDash val="solid"/>
        </a:ln>
      </c:spPr>
    </c:plotArea>
    <c:plotVisOnly val="1"/>
    <c:dispBlanksAs val="gap"/>
    <c:showDLblsOverMax val="0"/>
  </c:chart>
  <c:spPr>
    <a:noFill/>
    <a:ln w="6350">
      <a:noFill/>
    </a:ln>
  </c:spPr>
  <c:txPr>
    <a:bodyPr/>
    <a:lstStyle/>
    <a:p>
      <a:pPr>
        <a:defRPr sz="875" b="0" i="0" u="none" strike="noStrike" baseline="0">
          <a:solidFill>
            <a:srgbClr val="000000"/>
          </a:solidFill>
          <a:latin typeface="Times New Roman"/>
          <a:ea typeface="Times New Roman"/>
          <a:cs typeface="Times New Roman"/>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748251748251747E-2"/>
          <c:y val="0.12741312741312741"/>
          <c:w val="0.88391608391608389"/>
          <c:h val="0.67760617760617758"/>
        </c:manualLayout>
      </c:layout>
      <c:barChart>
        <c:barDir val="col"/>
        <c:grouping val="clustered"/>
        <c:varyColors val="0"/>
        <c:ser>
          <c:idx val="5"/>
          <c:order val="0"/>
          <c:tx>
            <c:strRef>
              <c:f>'Data - CSSA'!$B$1</c:f>
              <c:strCache>
                <c:ptCount val="1"/>
                <c:pt idx="0">
                  <c:v>05/06 cum$</c:v>
                </c:pt>
              </c:strCache>
            </c:strRef>
          </c:tx>
          <c:spPr>
            <a:solidFill>
              <a:srgbClr val="0000FF"/>
            </a:solidFill>
            <a:ln w="12700">
              <a:solidFill>
                <a:srgbClr val="000000"/>
              </a:solidFill>
              <a:prstDash val="solid"/>
            </a:ln>
          </c:spPr>
          <c:invertIfNegative val="0"/>
          <c:dLbls>
            <c:dLbl>
              <c:idx val="0"/>
              <c:layout>
                <c:manualLayout>
                  <c:xMode val="edge"/>
                  <c:yMode val="edge"/>
                  <c:x val="5.7342657342657345E-2"/>
                  <c:y val="0.76447876447876451"/>
                </c:manualLayout>
              </c:layout>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6CF-45AE-8853-E4184E453550}"/>
                </c:ext>
              </c:extLst>
            </c:dLbl>
            <c:dLbl>
              <c:idx val="1"/>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5-B6CF-45AE-8853-E4184E453550}"/>
                </c:ext>
              </c:extLst>
            </c:dLbl>
            <c:dLbl>
              <c:idx val="2"/>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7-B6CF-45AE-8853-E4184E453550}"/>
                </c:ext>
              </c:extLst>
            </c:dLbl>
            <c:dLbl>
              <c:idx val="3"/>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6-B6CF-45AE-8853-E4184E453550}"/>
                </c:ext>
              </c:extLst>
            </c:dLbl>
            <c:dLbl>
              <c:idx val="4"/>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4-B6CF-45AE-8853-E4184E453550}"/>
                </c:ext>
              </c:extLst>
            </c:dLbl>
            <c:dLbl>
              <c:idx val="5"/>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A-B6CF-45AE-8853-E4184E453550}"/>
                </c:ext>
              </c:extLst>
            </c:dLbl>
            <c:dLbl>
              <c:idx val="6"/>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B-B6CF-45AE-8853-E4184E453550}"/>
                </c:ext>
              </c:extLst>
            </c:dLbl>
            <c:dLbl>
              <c:idx val="7"/>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3-B6CF-45AE-8853-E4184E453550}"/>
                </c:ext>
              </c:extLst>
            </c:dLbl>
            <c:dLbl>
              <c:idx val="8"/>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2-B6CF-45AE-8853-E4184E453550}"/>
                </c:ext>
              </c:extLst>
            </c:dLbl>
            <c:dLbl>
              <c:idx val="9"/>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1-B6CF-45AE-8853-E4184E453550}"/>
                </c:ext>
              </c:extLst>
            </c:dLbl>
            <c:dLbl>
              <c:idx val="10"/>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0-B6CF-45AE-8853-E4184E453550}"/>
                </c:ext>
              </c:extLst>
            </c:dLbl>
            <c:dLbl>
              <c:idx val="11"/>
              <c:numFmt formatCode="#,##0"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9-B6CF-45AE-8853-E4184E453550}"/>
                </c:ext>
              </c:extLst>
            </c:dLbl>
            <c:numFmt formatCode="#,##0" sourceLinked="0"/>
            <c:spPr>
              <a:noFill/>
              <a:ln w="25400">
                <a:noFill/>
              </a:ln>
            </c:spPr>
            <c:txPr>
              <a:bodyPr wrap="square" lIns="38100" tIns="19050" rIns="38100" bIns="19050" anchor="ctr">
                <a:spAutoFit/>
              </a:bodyPr>
              <a:lstStyle/>
              <a:p>
                <a:pPr>
                  <a:defRPr sz="60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CSSA'!$B$2:$B$13</c:f>
              <c:numCache>
                <c:formatCode>#,##0_);[Red]\(#,##0\)</c:formatCode>
                <c:ptCount val="12"/>
                <c:pt idx="0">
                  <c:v>1449383056.05</c:v>
                </c:pt>
                <c:pt idx="1">
                  <c:v>2894783266.3099999</c:v>
                </c:pt>
                <c:pt idx="2">
                  <c:v>4347175696.9099998</c:v>
                </c:pt>
                <c:pt idx="3">
                  <c:v>6118678836.1199999</c:v>
                </c:pt>
                <c:pt idx="4">
                  <c:v>7564594994.1099997</c:v>
                </c:pt>
                <c:pt idx="5">
                  <c:v>8999355587</c:v>
                </c:pt>
                <c:pt idx="6">
                  <c:v>10463779746.76</c:v>
                </c:pt>
                <c:pt idx="7">
                  <c:v>11937641104.5</c:v>
                </c:pt>
                <c:pt idx="8">
                  <c:v>13395773510.110001</c:v>
                </c:pt>
                <c:pt idx="9">
                  <c:v>14857461042.440001</c:v>
                </c:pt>
                <c:pt idx="10">
                  <c:v>16308663208.710001</c:v>
                </c:pt>
                <c:pt idx="11">
                  <c:v>17766246759.580002</c:v>
                </c:pt>
              </c:numCache>
            </c:numRef>
          </c:val>
          <c:extLst>
            <c:ext xmlns:c16="http://schemas.microsoft.com/office/drawing/2014/chart" uri="{C3380CC4-5D6E-409C-BE32-E72D297353CC}">
              <c16:uniqueId val="{0000000C-B6CF-45AE-8853-E4184E453550}"/>
            </c:ext>
          </c:extLst>
        </c:ser>
        <c:ser>
          <c:idx val="1"/>
          <c:order val="2"/>
          <c:tx>
            <c:strRef>
              <c:f>'Data - CSSA'!$D$1</c:f>
              <c:strCache>
                <c:ptCount val="1"/>
                <c:pt idx="0">
                  <c:v>06/07 cum$</c:v>
                </c:pt>
              </c:strCache>
            </c:strRef>
          </c:tx>
          <c:spPr>
            <a:solidFill>
              <a:srgbClr val="008000"/>
            </a:solidFill>
            <a:ln w="12700">
              <a:solidFill>
                <a:srgbClr val="000000"/>
              </a:solidFill>
              <a:prstDash val="solid"/>
            </a:ln>
          </c:spPr>
          <c:invertIfNegative val="0"/>
          <c:dLbls>
            <c:dLbl>
              <c:idx val="0"/>
              <c:layout>
                <c:manualLayout>
                  <c:xMode val="edge"/>
                  <c:yMode val="edge"/>
                  <c:x val="8.3916083916083919E-2"/>
                  <c:y val="0.76544401544401541"/>
                </c:manualLayout>
              </c:layout>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6CF-45AE-8853-E4184E453550}"/>
                </c:ext>
              </c:extLst>
            </c:dLbl>
            <c:dLbl>
              <c:idx val="1"/>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5-B6CF-45AE-8853-E4184E453550}"/>
                </c:ext>
              </c:extLst>
            </c:dLbl>
            <c:dLbl>
              <c:idx val="2"/>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4-B6CF-45AE-8853-E4184E453550}"/>
                </c:ext>
              </c:extLst>
            </c:dLbl>
            <c:dLbl>
              <c:idx val="3"/>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3-B6CF-45AE-8853-E4184E453550}"/>
                </c:ext>
              </c:extLst>
            </c:dLbl>
            <c:dLbl>
              <c:idx val="4"/>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2-B6CF-45AE-8853-E4184E453550}"/>
                </c:ext>
              </c:extLst>
            </c:dLbl>
            <c:dLbl>
              <c:idx val="5"/>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1-B6CF-45AE-8853-E4184E453550}"/>
                </c:ext>
              </c:extLst>
            </c:dLbl>
            <c:dLbl>
              <c:idx val="6"/>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0-B6CF-45AE-8853-E4184E453550}"/>
                </c:ext>
              </c:extLst>
            </c:dLbl>
            <c:dLbl>
              <c:idx val="7"/>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F-B6CF-45AE-8853-E4184E453550}"/>
                </c:ext>
              </c:extLst>
            </c:dLbl>
            <c:dLbl>
              <c:idx val="8"/>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E-B6CF-45AE-8853-E4184E453550}"/>
                </c:ext>
              </c:extLst>
            </c:dLbl>
            <c:dLbl>
              <c:idx val="9"/>
              <c:layout>
                <c:manualLayout>
                  <c:xMode val="edge"/>
                  <c:yMode val="edge"/>
                  <c:x val="0.76363636363636367"/>
                  <c:y val="0.78378378378378377"/>
                </c:manualLayout>
              </c:layout>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B6CF-45AE-8853-E4184E453550}"/>
                </c:ext>
              </c:extLst>
            </c:dLbl>
            <c:dLbl>
              <c:idx val="10"/>
              <c:layout>
                <c:manualLayout>
                  <c:xMode val="edge"/>
                  <c:yMode val="edge"/>
                  <c:x val="0.83636363636363631"/>
                  <c:y val="0.78667953667953672"/>
                </c:manualLayout>
              </c:layout>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B6CF-45AE-8853-E4184E453550}"/>
                </c:ext>
              </c:extLst>
            </c:dLbl>
            <c:dLbl>
              <c:idx val="11"/>
              <c:numFmt formatCode="#,##0" sourceLinked="0"/>
              <c:spPr>
                <a:noFill/>
                <a:ln w="25400">
                  <a:noFill/>
                </a:ln>
              </c:spPr>
              <c:txPr>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6-B6CF-45AE-8853-E4184E453550}"/>
                </c:ext>
              </c:extLst>
            </c:dLbl>
            <c:numFmt formatCode="#,##0" sourceLinked="0"/>
            <c:spPr>
              <a:noFill/>
              <a:ln w="25400">
                <a:noFill/>
              </a:ln>
            </c:spPr>
            <c:txPr>
              <a:bodyPr wrap="square" lIns="38100" tIns="19050" rIns="38100" bIns="19050" anchor="ctr">
                <a:spAutoFit/>
              </a:bodyPr>
              <a:lstStyle/>
              <a:p>
                <a:pPr>
                  <a:defRPr sz="600" b="1" i="0" u="none" strike="noStrike" baseline="0">
                    <a:solidFill>
                      <a:srgbClr val="008000"/>
                    </a:solidFill>
                    <a:latin typeface="Times New Roman"/>
                    <a:ea typeface="Times New Roman"/>
                    <a:cs typeface="Times New Roman"/>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CSSA'!$D$2:$D$13</c:f>
              <c:numCache>
                <c:formatCode>#,##0_);[Red]\(#,##0\)</c:formatCode>
                <c:ptCount val="12"/>
                <c:pt idx="0">
                  <c:v>1434917159.25</c:v>
                </c:pt>
                <c:pt idx="1">
                  <c:v>2886226603.8800001</c:v>
                </c:pt>
                <c:pt idx="2">
                  <c:v>4335328127.5100002</c:v>
                </c:pt>
                <c:pt idx="3">
                  <c:v>6089930233.3100004</c:v>
                </c:pt>
                <c:pt idx="4">
                  <c:v>7512155591.8299999</c:v>
                </c:pt>
                <c:pt idx="5">
                  <c:v>8951308927.9500008</c:v>
                </c:pt>
              </c:numCache>
            </c:numRef>
          </c:val>
          <c:extLst>
            <c:ext xmlns:c16="http://schemas.microsoft.com/office/drawing/2014/chart" uri="{C3380CC4-5D6E-409C-BE32-E72D297353CC}">
              <c16:uniqueId val="{00000019-B6CF-45AE-8853-E4184E453550}"/>
            </c:ext>
          </c:extLst>
        </c:ser>
        <c:dLbls>
          <c:showLegendKey val="0"/>
          <c:showVal val="0"/>
          <c:showCatName val="0"/>
          <c:showSerName val="0"/>
          <c:showPercent val="0"/>
          <c:showBubbleSize val="0"/>
        </c:dLbls>
        <c:gapWidth val="50"/>
        <c:axId val="3"/>
        <c:axId val="4"/>
      </c:barChart>
      <c:lineChart>
        <c:grouping val="standard"/>
        <c:varyColors val="0"/>
        <c:ser>
          <c:idx val="7"/>
          <c:order val="1"/>
          <c:tx>
            <c:strRef>
              <c:f>'Data - CSSA'!$C$1</c:f>
              <c:strCache>
                <c:ptCount val="1"/>
                <c:pt idx="0">
                  <c:v>05/06 cum%</c:v>
                </c:pt>
              </c:strCache>
            </c:strRef>
          </c:tx>
          <c:spPr>
            <a:ln w="25400">
              <a:solidFill>
                <a:srgbClr val="0000FF"/>
              </a:solidFill>
              <a:prstDash val="solid"/>
            </a:ln>
          </c:spPr>
          <c:marker>
            <c:symbol val="circle"/>
            <c:size val="5"/>
            <c:spPr>
              <a:solidFill>
                <a:srgbClr val="0000FF"/>
              </a:solidFill>
              <a:ln>
                <a:solidFill>
                  <a:srgbClr val="0000FF"/>
                </a:solidFill>
                <a:prstDash val="solid"/>
              </a:ln>
            </c:spPr>
          </c:marker>
          <c:dLbls>
            <c:dLbl>
              <c:idx val="0"/>
              <c:layout>
                <c:manualLayout>
                  <c:xMode val="edge"/>
                  <c:yMode val="edge"/>
                  <c:x val="5.1748251748251747E-2"/>
                  <c:y val="0.73455598455598459"/>
                </c:manualLayout>
              </c:layout>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B6CF-45AE-8853-E4184E453550}"/>
                </c:ext>
              </c:extLst>
            </c:dLbl>
            <c:dLbl>
              <c:idx val="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B-B6CF-45AE-8853-E4184E453550}"/>
                </c:ext>
              </c:extLst>
            </c:dLbl>
            <c:dLbl>
              <c:idx val="1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A-B6CF-45AE-8853-E4184E453550}"/>
                </c:ext>
              </c:extLst>
            </c:dLbl>
            <c:spPr>
              <a:noFill/>
              <a:ln w="25400">
                <a:noFill/>
              </a:ln>
            </c:spPr>
            <c:txPr>
              <a:bodyPr wrap="square" lIns="38100" tIns="19050" rIns="38100" bIns="19050" anchor="ctr">
                <a:spAutoFit/>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CSSA'!$C$2:$C$13</c:f>
              <c:numCache>
                <c:formatCode>0.0%</c:formatCode>
                <c:ptCount val="12"/>
                <c:pt idx="0">
                  <c:v>8.2000000000000003E-2</c:v>
                </c:pt>
                <c:pt idx="1">
                  <c:v>0.16300000000000001</c:v>
                </c:pt>
                <c:pt idx="2">
                  <c:v>0.245</c:v>
                </c:pt>
                <c:pt idx="3">
                  <c:v>0.34399999999999997</c:v>
                </c:pt>
                <c:pt idx="4">
                  <c:v>0.42599999999999999</c:v>
                </c:pt>
                <c:pt idx="5">
                  <c:v>0.50700000000000001</c:v>
                </c:pt>
                <c:pt idx="6">
                  <c:v>0.58899999999999997</c:v>
                </c:pt>
                <c:pt idx="7">
                  <c:v>0.67200000000000004</c:v>
                </c:pt>
                <c:pt idx="8">
                  <c:v>0.754</c:v>
                </c:pt>
                <c:pt idx="9">
                  <c:v>0.83599999999999997</c:v>
                </c:pt>
                <c:pt idx="10">
                  <c:v>0.91800000000000004</c:v>
                </c:pt>
                <c:pt idx="11">
                  <c:v>1</c:v>
                </c:pt>
              </c:numCache>
            </c:numRef>
          </c:val>
          <c:smooth val="0"/>
          <c:extLst>
            <c:ext xmlns:c16="http://schemas.microsoft.com/office/drawing/2014/chart" uri="{C3380CC4-5D6E-409C-BE32-E72D297353CC}">
              <c16:uniqueId val="{0000001D-B6CF-45AE-8853-E4184E453550}"/>
            </c:ext>
          </c:extLst>
        </c:ser>
        <c:ser>
          <c:idx val="6"/>
          <c:order val="3"/>
          <c:tx>
            <c:strRef>
              <c:f>'Data - CSSA'!$E$1</c:f>
              <c:strCache>
                <c:ptCount val="1"/>
                <c:pt idx="0">
                  <c:v>06/07 cum%</c:v>
                </c:pt>
              </c:strCache>
            </c:strRef>
          </c:tx>
          <c:spPr>
            <a:ln w="25400">
              <a:solidFill>
                <a:srgbClr val="008000"/>
              </a:solidFill>
              <a:prstDash val="solid"/>
            </a:ln>
          </c:spPr>
          <c:marker>
            <c:symbol val="circle"/>
            <c:size val="5"/>
            <c:spPr>
              <a:solidFill>
                <a:srgbClr val="008000"/>
              </a:solidFill>
              <a:ln>
                <a:solidFill>
                  <a:srgbClr val="008000"/>
                </a:solidFill>
                <a:prstDash val="solid"/>
              </a:ln>
            </c:spPr>
          </c:marker>
          <c:dLbls>
            <c:dLbl>
              <c:idx val="0"/>
              <c:layout>
                <c:manualLayout>
                  <c:xMode val="edge"/>
                  <c:yMode val="edge"/>
                  <c:x val="9.2307692307692313E-2"/>
                  <c:y val="0.74517374517374513"/>
                </c:manualLayout>
              </c:layout>
              <c:spPr>
                <a:noFill/>
                <a:ln w="25400">
                  <a:noFill/>
                </a:ln>
              </c:spPr>
              <c:txPr>
                <a:bodyPr/>
                <a:lstStyle/>
                <a:p>
                  <a:pPr>
                    <a:defRPr sz="800" b="0"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6CF-45AE-8853-E4184E453550}"/>
                </c:ext>
              </c:extLst>
            </c:dLbl>
            <c:dLbl>
              <c:idx val="1"/>
              <c:layout>
                <c:manualLayout>
                  <c:xMode val="edge"/>
                  <c:yMode val="edge"/>
                  <c:x val="0.15664335664335666"/>
                  <c:y val="0.70559845559845558"/>
                </c:manualLayout>
              </c:layout>
              <c:spPr>
                <a:noFill/>
                <a:ln w="25400">
                  <a:noFill/>
                </a:ln>
              </c:spPr>
              <c:txPr>
                <a:bodyPr/>
                <a:lstStyle/>
                <a:p>
                  <a:pPr>
                    <a:defRPr sz="800" b="0"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B6CF-45AE-8853-E4184E453550}"/>
                </c:ext>
              </c:extLst>
            </c:dLbl>
            <c:dLbl>
              <c:idx val="2"/>
              <c:spPr>
                <a:noFill/>
                <a:ln w="25400">
                  <a:noFill/>
                </a:ln>
              </c:spPr>
              <c:txPr>
                <a:bodyPr/>
                <a:lstStyle/>
                <a:p>
                  <a:pPr>
                    <a:defRPr sz="800" b="0"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E-B6CF-45AE-8853-E4184E453550}"/>
                </c:ext>
              </c:extLst>
            </c:dLbl>
            <c:dLbl>
              <c:idx val="11"/>
              <c:layout>
                <c:manualLayout>
                  <c:xMode val="edge"/>
                  <c:yMode val="edge"/>
                  <c:x val="0.88671328671328675"/>
                  <c:y val="2.8957528957528956E-3"/>
                </c:manualLayout>
              </c:layout>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B6CF-45AE-8853-E4184E453550}"/>
                </c:ext>
              </c:extLst>
            </c:dLbl>
            <c:spPr>
              <a:noFill/>
              <a:ln w="25400">
                <a:noFill/>
              </a:ln>
            </c:spPr>
            <c:txPr>
              <a:bodyPr wrap="square" lIns="38100" tIns="19050" rIns="38100" bIns="19050" anchor="ctr">
                <a:spAutoFit/>
              </a:bodyPr>
              <a:lstStyle/>
              <a:p>
                <a:pPr>
                  <a:defRPr sz="800" b="0"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CSSA'!$A$2:$A$13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CSSA'!$E$2:$E$13</c:f>
              <c:numCache>
                <c:formatCode>0.0%</c:formatCode>
                <c:ptCount val="12"/>
                <c:pt idx="0">
                  <c:v>7.5999999999999998E-2</c:v>
                </c:pt>
                <c:pt idx="1">
                  <c:v>0.153</c:v>
                </c:pt>
                <c:pt idx="2">
                  <c:v>0.23</c:v>
                </c:pt>
                <c:pt idx="3">
                  <c:v>0.32300000000000001</c:v>
                </c:pt>
                <c:pt idx="4">
                  <c:v>0.39900000000000002</c:v>
                </c:pt>
                <c:pt idx="5">
                  <c:v>0.47499999999999998</c:v>
                </c:pt>
              </c:numCache>
            </c:numRef>
          </c:val>
          <c:smooth val="0"/>
          <c:extLst>
            <c:ext xmlns:c16="http://schemas.microsoft.com/office/drawing/2014/chart" uri="{C3380CC4-5D6E-409C-BE32-E72D297353CC}">
              <c16:uniqueId val="{00000022-B6CF-45AE-8853-E4184E453550}"/>
            </c:ext>
          </c:extLst>
        </c:ser>
        <c:dLbls>
          <c:showLegendKey val="0"/>
          <c:showVal val="0"/>
          <c:showCatName val="0"/>
          <c:showSerName val="0"/>
          <c:showPercent val="0"/>
          <c:showBubbleSize val="0"/>
        </c:dLbls>
        <c:marker val="1"/>
        <c:smooth val="0"/>
        <c:axId val="114107368"/>
        <c:axId val="1"/>
      </c:lineChart>
      <c:catAx>
        <c:axId val="1141073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FF"/>
                </a:solidFill>
                <a:latin typeface="Times New Roman"/>
                <a:ea typeface="Times New Roman"/>
                <a:cs typeface="Times New Roman"/>
              </a:defRPr>
            </a:pPr>
            <a:endParaRPr lang="en-US"/>
          </a:p>
        </c:txPr>
        <c:crossAx val="1"/>
        <c:crosses val="autoZero"/>
        <c:auto val="1"/>
        <c:lblAlgn val="ctr"/>
        <c:lblOffset val="0"/>
        <c:tickLblSkip val="1"/>
        <c:tickMarkSkip val="1"/>
        <c:noMultiLvlLbl val="0"/>
      </c:catAx>
      <c:valAx>
        <c:axId val="1"/>
        <c:scaling>
          <c:orientation val="minMax"/>
          <c:max val="1.05"/>
          <c:min val="0"/>
        </c:scaling>
        <c:delete val="0"/>
        <c:axPos val="l"/>
        <c:title>
          <c:tx>
            <c:rich>
              <a:bodyPr rot="0" vert="horz"/>
              <a:lstStyle/>
              <a:p>
                <a:pPr algn="ctr">
                  <a:defRPr sz="1000" b="0" i="0" u="none" strike="noStrike" baseline="0">
                    <a:solidFill>
                      <a:srgbClr val="0000FF"/>
                    </a:solidFill>
                    <a:latin typeface="Times New Roman"/>
                    <a:ea typeface="Times New Roman"/>
                    <a:cs typeface="Times New Roman"/>
                  </a:defRPr>
                </a:pPr>
                <a:r>
                  <a:rPr lang="en-US"/>
                  <a:t>%</a:t>
                </a:r>
              </a:p>
            </c:rich>
          </c:tx>
          <c:layout>
            <c:manualLayout>
              <c:xMode val="edge"/>
              <c:yMode val="edge"/>
              <c:x val="6.433566433566433E-2"/>
              <c:y val="0.10521235521235521"/>
            </c:manualLayout>
          </c:layout>
          <c:overlay val="0"/>
          <c:spPr>
            <a:noFill/>
            <a:ln w="25400">
              <a:noFill/>
            </a:ln>
          </c:spPr>
        </c:title>
        <c:numFmt formatCode="[&gt;1]&quot;&quot;;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114107368"/>
        <c:crosses val="autoZero"/>
        <c:crossBetween val="between"/>
        <c:majorUnit val="0.05"/>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35000000000"/>
          <c:min val="0"/>
        </c:scaling>
        <c:delete val="0"/>
        <c:axPos val="r"/>
        <c:title>
          <c:tx>
            <c:rich>
              <a:bodyPr rot="0" vert="horz"/>
              <a:lstStyle/>
              <a:p>
                <a:pPr algn="ctr">
                  <a:defRPr sz="1000" b="0" i="0" u="none" strike="noStrike" baseline="0">
                    <a:solidFill>
                      <a:srgbClr val="0000FF"/>
                    </a:solidFill>
                    <a:latin typeface="Times New Roman"/>
                    <a:ea typeface="Times New Roman"/>
                    <a:cs typeface="Times New Roman"/>
                  </a:defRPr>
                </a:pPr>
                <a:r>
                  <a:rPr lang="en-US"/>
                  <a:t>$Millions</a:t>
                </a:r>
              </a:p>
            </c:rich>
          </c:tx>
          <c:layout>
            <c:manualLayout>
              <c:xMode val="edge"/>
              <c:yMode val="edge"/>
              <c:x val="0.85734265734265735"/>
              <c:y val="0.10424710424710425"/>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3"/>
        <c:crosses val="max"/>
        <c:crossBetween val="between"/>
        <c:majorUnit val="1000000000"/>
        <c:minorUnit val="1000000000"/>
        <c:dispUnits>
          <c:builtInUnit val="millions"/>
        </c:dispUnits>
      </c:valAx>
      <c:spPr>
        <a:solidFill>
          <a:srgbClr val="FFFFFF"/>
        </a:solidFill>
        <a:ln w="12700">
          <a:solidFill>
            <a:srgbClr val="808080"/>
          </a:solidFill>
          <a:prstDash val="solid"/>
        </a:ln>
      </c:spPr>
    </c:plotArea>
    <c:plotVisOnly val="1"/>
    <c:dispBlanksAs val="gap"/>
    <c:showDLblsOverMax val="0"/>
  </c:chart>
  <c:spPr>
    <a:noFill/>
    <a:ln w="6350">
      <a:noFill/>
    </a:ln>
  </c:spPr>
  <c:txPr>
    <a:bodyPr/>
    <a:lstStyle/>
    <a:p>
      <a:pPr>
        <a:defRPr sz="875" b="0" i="0" u="none" strike="noStrike" baseline="0">
          <a:solidFill>
            <a:srgbClr val="000000"/>
          </a:solidFill>
          <a:latin typeface="Times New Roman"/>
          <a:ea typeface="Times New Roman"/>
          <a:cs typeface="Times New Roman"/>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146853146853149E-2"/>
          <c:y val="0.1303088803088803"/>
          <c:w val="0.88531468531468527"/>
          <c:h val="0.64092664092664098"/>
        </c:manualLayout>
      </c:layout>
      <c:barChart>
        <c:barDir val="col"/>
        <c:grouping val="clustered"/>
        <c:varyColors val="0"/>
        <c:ser>
          <c:idx val="6"/>
          <c:order val="2"/>
          <c:tx>
            <c:strRef>
              <c:f>'Data - SSA(total)'!$D$1</c:f>
              <c:strCache>
                <c:ptCount val="1"/>
                <c:pt idx="0">
                  <c:v>02/03 cum$</c:v>
                </c:pt>
              </c:strCache>
            </c:strRef>
          </c:tx>
          <c:spPr>
            <a:solidFill>
              <a:srgbClr val="0000FF"/>
            </a:solidFill>
            <a:ln w="12700">
              <a:solidFill>
                <a:srgbClr val="000000"/>
              </a:solidFill>
              <a:prstDash val="solid"/>
            </a:ln>
          </c:spPr>
          <c:invertIfNegative val="0"/>
          <c:dLbls>
            <c:dLbl>
              <c:idx val="0"/>
              <c:layout>
                <c:manualLayout>
                  <c:xMode val="edge"/>
                  <c:yMode val="edge"/>
                  <c:x val="6.1538461538461542E-2"/>
                  <c:y val="0.73069498069498073"/>
                </c:manualLayout>
              </c:layout>
              <c:spPr>
                <a:noFill/>
                <a:ln w="25400">
                  <a:noFill/>
                </a:ln>
              </c:spPr>
              <c:txPr>
                <a:bodyPr/>
                <a:lstStyle/>
                <a:p>
                  <a:pPr>
                    <a:defRPr sz="55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F42-4EA9-B9F0-8D6DAD3311AC}"/>
                </c:ext>
              </c:extLst>
            </c:dLbl>
            <c:dLbl>
              <c:idx val="1"/>
              <c:layout>
                <c:manualLayout>
                  <c:xMode val="edge"/>
                  <c:yMode val="edge"/>
                  <c:x val="0.13706293706293707"/>
                  <c:y val="0.70077220077220082"/>
                </c:manualLayout>
              </c:layout>
              <c:spPr>
                <a:noFill/>
                <a:ln w="25400">
                  <a:noFill/>
                </a:ln>
              </c:spPr>
              <c:txPr>
                <a:bodyPr/>
                <a:lstStyle/>
                <a:p>
                  <a:pPr>
                    <a:defRPr sz="55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F42-4EA9-B9F0-8D6DAD3311AC}"/>
                </c:ext>
              </c:extLst>
            </c:dLbl>
            <c:dLbl>
              <c:idx val="2"/>
              <c:layout>
                <c:manualLayout>
                  <c:xMode val="edge"/>
                  <c:yMode val="edge"/>
                  <c:x val="0.20699300699300699"/>
                  <c:y val="0.67277992277992282"/>
                </c:manualLayout>
              </c:layout>
              <c:spPr>
                <a:noFill/>
                <a:ln w="25400">
                  <a:noFill/>
                </a:ln>
              </c:spPr>
              <c:txPr>
                <a:bodyPr/>
                <a:lstStyle/>
                <a:p>
                  <a:pPr>
                    <a:defRPr sz="550" b="0" i="0" u="none" strike="noStrike" baseline="0">
                      <a:solidFill>
                        <a:srgbClr val="0000FF"/>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F42-4EA9-B9F0-8D6DAD3311AC}"/>
                </c:ext>
              </c:extLst>
            </c:dLbl>
            <c:spPr>
              <a:noFill/>
              <a:ln w="25400">
                <a:noFill/>
              </a:ln>
            </c:spPr>
            <c:txPr>
              <a:bodyPr wrap="square" lIns="38100" tIns="19050" rIns="38100" bIns="19050" anchor="ctr">
                <a:spAutoFit/>
              </a:bodyPr>
              <a:lstStyle/>
              <a:p>
                <a:pPr>
                  <a:defRPr sz="550" b="0" i="0" u="none" strike="noStrike" baseline="0">
                    <a:solidFill>
                      <a:srgbClr val="0000FF"/>
                    </a:solidFill>
                    <a:latin typeface="Times New Roman"/>
                    <a:ea typeface="Times New Roman"/>
                    <a:cs typeface="Times New Roman"/>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'Data - SSA(total)'!$D$2:$D$13</c:f>
              <c:numCache>
                <c:formatCode>#,##0_);[Red]\(#,##0\)</c:formatCode>
                <c:ptCount val="12"/>
                <c:pt idx="0">
                  <c:v>443863703.82999998</c:v>
                </c:pt>
                <c:pt idx="1">
                  <c:v>886822851.25999999</c:v>
                </c:pt>
                <c:pt idx="2">
                  <c:v>1332813653.23</c:v>
                </c:pt>
                <c:pt idx="3">
                  <c:v>1775624413.49</c:v>
                </c:pt>
                <c:pt idx="4">
                  <c:v>2219696496.4400001</c:v>
                </c:pt>
                <c:pt idx="5">
                  <c:v>2664303803.5999999</c:v>
                </c:pt>
                <c:pt idx="6">
                  <c:v>3108478156.9099998</c:v>
                </c:pt>
                <c:pt idx="7">
                  <c:v>3555214508.77</c:v>
                </c:pt>
                <c:pt idx="8">
                  <c:v>4000332624.25</c:v>
                </c:pt>
                <c:pt idx="9">
                  <c:v>4447037362.1700001</c:v>
                </c:pt>
                <c:pt idx="10">
                  <c:v>4892332986.7200003</c:v>
                </c:pt>
                <c:pt idx="11">
                  <c:v>5336272481</c:v>
                </c:pt>
              </c:numCache>
            </c:numRef>
          </c:val>
          <c:extLst>
            <c:ext xmlns:c16="http://schemas.microsoft.com/office/drawing/2014/chart" uri="{C3380CC4-5D6E-409C-BE32-E72D297353CC}">
              <c16:uniqueId val="{00000003-6F42-4EA9-B9F0-8D6DAD3311AC}"/>
            </c:ext>
          </c:extLst>
        </c:ser>
        <c:ser>
          <c:idx val="7"/>
          <c:order val="3"/>
          <c:tx>
            <c:strRef>
              <c:f>'Data - SSA(total)'!$G$1</c:f>
              <c:strCache>
                <c:ptCount val="1"/>
                <c:pt idx="0">
                  <c:v>03/04 cum$</c:v>
                </c:pt>
              </c:strCache>
            </c:strRef>
          </c:tx>
          <c:spPr>
            <a:solidFill>
              <a:srgbClr val="FF0000"/>
            </a:solidFill>
            <a:ln w="12700">
              <a:solidFill>
                <a:srgbClr val="000000"/>
              </a:solidFill>
              <a:prstDash val="solid"/>
            </a:ln>
          </c:spPr>
          <c:invertIfNegative val="0"/>
          <c:dLbls>
            <c:dLbl>
              <c:idx val="0"/>
              <c:layout>
                <c:manualLayout>
                  <c:xMode val="edge"/>
                  <c:yMode val="edge"/>
                  <c:x val="8.8111888111888109E-2"/>
                  <c:y val="0.73262548262548266"/>
                </c:manualLayout>
              </c:layout>
              <c:spPr>
                <a:noFill/>
                <a:ln w="25400">
                  <a:noFill/>
                </a:ln>
              </c:spPr>
              <c:txPr>
                <a:bodyPr/>
                <a:lstStyle/>
                <a:p>
                  <a:pPr>
                    <a:defRPr sz="575" b="1" i="0" u="none" strike="noStrike" baseline="0">
                      <a:solidFill>
                        <a:srgbClr val="FF0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F42-4EA9-B9F0-8D6DAD3311AC}"/>
                </c:ext>
              </c:extLst>
            </c:dLbl>
            <c:dLbl>
              <c:idx val="1"/>
              <c:layout>
                <c:manualLayout>
                  <c:xMode val="edge"/>
                  <c:yMode val="edge"/>
                  <c:x val="0.16503496503496504"/>
                  <c:y val="0.70270270270270274"/>
                </c:manualLayout>
              </c:layout>
              <c:spPr>
                <a:noFill/>
                <a:ln w="25400">
                  <a:noFill/>
                </a:ln>
              </c:spPr>
              <c:txPr>
                <a:bodyPr/>
                <a:lstStyle/>
                <a:p>
                  <a:pPr>
                    <a:defRPr sz="575" b="1" i="0" u="none" strike="noStrike" baseline="0">
                      <a:solidFill>
                        <a:srgbClr val="FF0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F42-4EA9-B9F0-8D6DAD3311AC}"/>
                </c:ext>
              </c:extLst>
            </c:dLbl>
            <c:dLbl>
              <c:idx val="2"/>
              <c:layout>
                <c:manualLayout>
                  <c:xMode val="edge"/>
                  <c:yMode val="edge"/>
                  <c:x val="0.23076923076923078"/>
                  <c:y val="0.67277992277992282"/>
                </c:manualLayout>
              </c:layout>
              <c:spPr>
                <a:noFill/>
                <a:ln w="25400">
                  <a:noFill/>
                </a:ln>
              </c:spPr>
              <c:txPr>
                <a:bodyPr/>
                <a:lstStyle/>
                <a:p>
                  <a:pPr>
                    <a:defRPr sz="575" b="1" i="0" u="none" strike="noStrike" baseline="0">
                      <a:solidFill>
                        <a:srgbClr val="FF0000"/>
                      </a:solidFill>
                      <a:latin typeface="Times New Roman"/>
                      <a:ea typeface="Times New Roman"/>
                      <a:cs typeface="Times New Roman"/>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F42-4EA9-B9F0-8D6DAD3311AC}"/>
                </c:ext>
              </c:extLst>
            </c:dLbl>
            <c:spPr>
              <a:noFill/>
              <a:ln w="25400">
                <a:noFill/>
              </a:ln>
            </c:spPr>
            <c:txPr>
              <a:bodyPr wrap="square" lIns="38100" tIns="19050" rIns="38100" bIns="19050" anchor="ctr">
                <a:spAutoFit/>
              </a:bodyPr>
              <a:lstStyle/>
              <a:p>
                <a:pPr>
                  <a:defRPr sz="575" b="1" i="0" u="none" strike="noStrike" baseline="0">
                    <a:solidFill>
                      <a:srgbClr val="FF0000"/>
                    </a:solidFill>
                    <a:latin typeface="Times New Roman"/>
                    <a:ea typeface="Times New Roman"/>
                    <a:cs typeface="Times New Roman"/>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'Data - SSA(total)'!$G$2:$G$13</c:f>
              <c:numCache>
                <c:formatCode>#,##0_);[Red]\(#,##0\)</c:formatCode>
                <c:ptCount val="12"/>
                <c:pt idx="0">
                  <c:v>445811466.4000001</c:v>
                </c:pt>
                <c:pt idx="1">
                  <c:v>890509940.45000005</c:v>
                </c:pt>
                <c:pt idx="2">
                  <c:v>1323026032.0700002</c:v>
                </c:pt>
                <c:pt idx="3">
                  <c:v>1751911494.6600001</c:v>
                </c:pt>
                <c:pt idx="4">
                  <c:v>2183221224.0500002</c:v>
                </c:pt>
                <c:pt idx="5">
                  <c:v>2613917530.8300004</c:v>
                </c:pt>
                <c:pt idx="6">
                  <c:v>3045581107.7600002</c:v>
                </c:pt>
              </c:numCache>
            </c:numRef>
          </c:val>
          <c:extLst>
            <c:ext xmlns:c16="http://schemas.microsoft.com/office/drawing/2014/chart" uri="{C3380CC4-5D6E-409C-BE32-E72D297353CC}">
              <c16:uniqueId val="{00000007-6F42-4EA9-B9F0-8D6DAD3311AC}"/>
            </c:ext>
          </c:extLst>
        </c:ser>
        <c:dLbls>
          <c:showLegendKey val="0"/>
          <c:showVal val="0"/>
          <c:showCatName val="0"/>
          <c:showSerName val="0"/>
          <c:showPercent val="0"/>
          <c:showBubbleSize val="0"/>
        </c:dLbls>
        <c:gapWidth val="20"/>
        <c:axId val="3"/>
        <c:axId val="4"/>
      </c:barChart>
      <c:lineChart>
        <c:grouping val="standard"/>
        <c:varyColors val="0"/>
        <c:ser>
          <c:idx val="1"/>
          <c:order val="0"/>
          <c:tx>
            <c:strRef>
              <c:f>'Data - SSA(total)'!$I$1</c:f>
              <c:strCache>
                <c:ptCount val="1"/>
                <c:pt idx="0">
                  <c:v>02/03 cum%</c:v>
                </c:pt>
              </c:strCache>
            </c:strRef>
          </c:tx>
          <c:spPr>
            <a:ln w="25400">
              <a:solidFill>
                <a:srgbClr val="0000FF"/>
              </a:solidFill>
              <a:prstDash val="solid"/>
            </a:ln>
          </c:spPr>
          <c:marker>
            <c:symbol val="circle"/>
            <c:size val="5"/>
            <c:spPr>
              <a:solidFill>
                <a:srgbClr val="0000FF"/>
              </a:solidFill>
              <a:ln>
                <a:solidFill>
                  <a:srgbClr val="0000FF"/>
                </a:solidFill>
                <a:prstDash val="solid"/>
              </a:ln>
            </c:spPr>
          </c:marker>
          <c:dLbls>
            <c:dLbl>
              <c:idx val="0"/>
              <c:layout>
                <c:manualLayout>
                  <c:xMode val="edge"/>
                  <c:yMode val="edge"/>
                  <c:x val="5.3146853146853149E-2"/>
                  <c:y val="0.70270270270270274"/>
                </c:manualLayout>
              </c:layout>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F42-4EA9-B9F0-8D6DAD3311AC}"/>
                </c:ext>
              </c:extLst>
            </c:dLbl>
            <c:dLbl>
              <c:idx val="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0-6F42-4EA9-B9F0-8D6DAD3311AC}"/>
                </c:ext>
              </c:extLst>
            </c:dLbl>
            <c:dLbl>
              <c:idx val="2"/>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F-6F42-4EA9-B9F0-8D6DAD3311AC}"/>
                </c:ext>
              </c:extLst>
            </c:dLbl>
            <c:dLbl>
              <c:idx val="3"/>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E-6F42-4EA9-B9F0-8D6DAD3311AC}"/>
                </c:ext>
              </c:extLst>
            </c:dLbl>
            <c:dLbl>
              <c:idx val="4"/>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D-6F42-4EA9-B9F0-8D6DAD3311AC}"/>
                </c:ext>
              </c:extLst>
            </c:dLbl>
            <c:dLbl>
              <c:idx val="5"/>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C-6F42-4EA9-B9F0-8D6DAD3311AC}"/>
                </c:ext>
              </c:extLst>
            </c:dLbl>
            <c:dLbl>
              <c:idx val="6"/>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B-6F42-4EA9-B9F0-8D6DAD3311AC}"/>
                </c:ext>
              </c:extLst>
            </c:dLbl>
            <c:dLbl>
              <c:idx val="7"/>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A-6F42-4EA9-B9F0-8D6DAD3311AC}"/>
                </c:ext>
              </c:extLst>
            </c:dLbl>
            <c:dLbl>
              <c:idx val="8"/>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9-6F42-4EA9-B9F0-8D6DAD3311AC}"/>
                </c:ext>
              </c:extLst>
            </c:dLbl>
            <c:dLbl>
              <c:idx val="9"/>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08-6F42-4EA9-B9F0-8D6DAD3311AC}"/>
                </c:ext>
              </c:extLst>
            </c:dLbl>
            <c:dLbl>
              <c:idx val="10"/>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3-6F42-4EA9-B9F0-8D6DAD3311AC}"/>
                </c:ext>
              </c:extLst>
            </c:dLbl>
            <c:dLbl>
              <c:idx val="11"/>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11-6F42-4EA9-B9F0-8D6DAD3311AC}"/>
                </c:ext>
              </c:extLst>
            </c:dLbl>
            <c:spPr>
              <a:noFill/>
              <a:ln w="25400">
                <a:noFill/>
              </a:ln>
            </c:spPr>
            <c:txPr>
              <a:bodyPr wrap="square" lIns="38100" tIns="19050" rIns="38100" bIns="19050" anchor="ctr">
                <a:spAutoFit/>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SSA(total)'!$A$2:$A$13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SSA(total)'!$I$2:$I$13</c:f>
              <c:numCache>
                <c:formatCode>0.0%</c:formatCode>
                <c:ptCount val="12"/>
                <c:pt idx="0">
                  <c:v>8.3000000000000004E-2</c:v>
                </c:pt>
                <c:pt idx="1">
                  <c:v>0.16600000000000001</c:v>
                </c:pt>
                <c:pt idx="2">
                  <c:v>0.25</c:v>
                </c:pt>
                <c:pt idx="3">
                  <c:v>0.33300000000000002</c:v>
                </c:pt>
                <c:pt idx="4">
                  <c:v>0.41599999999999998</c:v>
                </c:pt>
                <c:pt idx="5">
                  <c:v>0.499</c:v>
                </c:pt>
                <c:pt idx="6">
                  <c:v>0.58299999999999996</c:v>
                </c:pt>
                <c:pt idx="7">
                  <c:v>0.66600000000000004</c:v>
                </c:pt>
                <c:pt idx="8">
                  <c:v>0.75</c:v>
                </c:pt>
                <c:pt idx="9">
                  <c:v>0.83299999999999996</c:v>
                </c:pt>
                <c:pt idx="10">
                  <c:v>0.91700000000000004</c:v>
                </c:pt>
                <c:pt idx="11">
                  <c:v>1</c:v>
                </c:pt>
              </c:numCache>
            </c:numRef>
          </c:val>
          <c:smooth val="0"/>
          <c:extLst>
            <c:ext xmlns:c16="http://schemas.microsoft.com/office/drawing/2014/chart" uri="{C3380CC4-5D6E-409C-BE32-E72D297353CC}">
              <c16:uniqueId val="{00000014-6F42-4EA9-B9F0-8D6DAD3311AC}"/>
            </c:ext>
          </c:extLst>
        </c:ser>
        <c:ser>
          <c:idx val="5"/>
          <c:order val="1"/>
          <c:tx>
            <c:strRef>
              <c:f>'Data - SSA(total)'!$H$1</c:f>
              <c:strCache>
                <c:ptCount val="1"/>
                <c:pt idx="0">
                  <c:v>03/04 cum%</c:v>
                </c:pt>
              </c:strCache>
            </c:strRef>
          </c:tx>
          <c:spPr>
            <a:ln w="25400">
              <a:solidFill>
                <a:srgbClr val="FF0000"/>
              </a:solidFill>
              <a:prstDash val="solid"/>
            </a:ln>
          </c:spPr>
          <c:marker>
            <c:symbol val="circle"/>
            <c:size val="5"/>
            <c:spPr>
              <a:solidFill>
                <a:srgbClr val="FF0000"/>
              </a:solidFill>
              <a:ln>
                <a:solidFill>
                  <a:srgbClr val="FF0000"/>
                </a:solidFill>
                <a:prstDash val="solid"/>
              </a:ln>
            </c:spPr>
          </c:marker>
          <c:dLbls>
            <c:dLbl>
              <c:idx val="0"/>
              <c:layout>
                <c:manualLayout>
                  <c:xMode val="edge"/>
                  <c:yMode val="edge"/>
                  <c:x val="9.0909090909090912E-2"/>
                  <c:y val="0.71911196911196906"/>
                </c:manualLayout>
              </c:layout>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F42-4EA9-B9F0-8D6DAD3311AC}"/>
                </c:ext>
              </c:extLst>
            </c:dLbl>
            <c:dLbl>
              <c:idx val="1"/>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6-6F42-4EA9-B9F0-8D6DAD3311AC}"/>
                </c:ext>
              </c:extLst>
            </c:dLbl>
            <c:dLbl>
              <c:idx val="2"/>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8-6F42-4EA9-B9F0-8D6DAD3311AC}"/>
                </c:ext>
              </c:extLst>
            </c:dLbl>
            <c:dLbl>
              <c:idx val="3"/>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7-6F42-4EA9-B9F0-8D6DAD3311AC}"/>
                </c:ext>
              </c:extLst>
            </c:dLbl>
            <c:dLbl>
              <c:idx val="4"/>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5-6F42-4EA9-B9F0-8D6DAD3311AC}"/>
                </c:ext>
              </c:extLst>
            </c:dLbl>
            <c:dLbl>
              <c:idx val="5"/>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B-6F42-4EA9-B9F0-8D6DAD3311AC}"/>
                </c:ext>
              </c:extLst>
            </c:dLbl>
            <c:dLbl>
              <c:idx val="6"/>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C-6F42-4EA9-B9F0-8D6DAD3311AC}"/>
                </c:ext>
              </c:extLst>
            </c:dLbl>
            <c:dLbl>
              <c:idx val="11"/>
              <c:spPr>
                <a:noFill/>
                <a:ln w="25400">
                  <a:noFill/>
                </a:ln>
              </c:spPr>
              <c:txPr>
                <a:bodyPr/>
                <a:lstStyle/>
                <a:p>
                  <a:pPr>
                    <a:defRPr sz="800" b="1" i="0" u="none" strike="noStrike" baseline="0">
                      <a:solidFill>
                        <a:srgbClr val="008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1A-6F42-4EA9-B9F0-8D6DAD3311AC}"/>
                </c:ext>
              </c:extLst>
            </c:dLbl>
            <c:spPr>
              <a:noFill/>
              <a:ln w="25400">
                <a:noFill/>
              </a:ln>
            </c:spPr>
            <c:txPr>
              <a:bodyPr wrap="square" lIns="38100" tIns="19050" rIns="38100" bIns="19050" anchor="ctr">
                <a:spAutoFit/>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SSA(total)'!$A$2:$A$13</c:f>
              <c:strCache>
                <c:ptCount val="12"/>
                <c:pt idx="0">
                  <c:v>Apr</c:v>
                </c:pt>
                <c:pt idx="1">
                  <c:v>May</c:v>
                </c:pt>
                <c:pt idx="2">
                  <c:v>Jun</c:v>
                </c:pt>
                <c:pt idx="3">
                  <c:v>Jul</c:v>
                </c:pt>
                <c:pt idx="4">
                  <c:v>Aug</c:v>
                </c:pt>
                <c:pt idx="5">
                  <c:v>Sep</c:v>
                </c:pt>
                <c:pt idx="6">
                  <c:v>Oct</c:v>
                </c:pt>
                <c:pt idx="7">
                  <c:v>Nov</c:v>
                </c:pt>
                <c:pt idx="8">
                  <c:v>Dec</c:v>
                </c:pt>
                <c:pt idx="9">
                  <c:v>Jan</c:v>
                </c:pt>
                <c:pt idx="10">
                  <c:v>Feb</c:v>
                </c:pt>
                <c:pt idx="11">
                  <c:v>Mar</c:v>
                </c:pt>
              </c:strCache>
            </c:strRef>
          </c:cat>
          <c:val>
            <c:numRef>
              <c:f>'Data - SSA(total)'!$H$2:$H$13</c:f>
              <c:numCache>
                <c:formatCode>0.0%</c:formatCode>
                <c:ptCount val="12"/>
                <c:pt idx="0">
                  <c:v>8.3000000000000004E-2</c:v>
                </c:pt>
                <c:pt idx="1">
                  <c:v>0.16600000000000001</c:v>
                </c:pt>
                <c:pt idx="2">
                  <c:v>0.247</c:v>
                </c:pt>
                <c:pt idx="3">
                  <c:v>0.32700000000000001</c:v>
                </c:pt>
                <c:pt idx="4">
                  <c:v>0.40799999999999997</c:v>
                </c:pt>
                <c:pt idx="5">
                  <c:v>0.48899999999999999</c:v>
                </c:pt>
                <c:pt idx="6">
                  <c:v>0.56899999999999995</c:v>
                </c:pt>
              </c:numCache>
            </c:numRef>
          </c:val>
          <c:smooth val="0"/>
          <c:extLst>
            <c:ext xmlns:c16="http://schemas.microsoft.com/office/drawing/2014/chart" uri="{C3380CC4-5D6E-409C-BE32-E72D297353CC}">
              <c16:uniqueId val="{0000001D-6F42-4EA9-B9F0-8D6DAD3311AC}"/>
            </c:ext>
          </c:extLst>
        </c:ser>
        <c:dLbls>
          <c:showLegendKey val="0"/>
          <c:showVal val="0"/>
          <c:showCatName val="0"/>
          <c:showSerName val="0"/>
          <c:showPercent val="0"/>
          <c:showBubbleSize val="0"/>
        </c:dLbls>
        <c:marker val="1"/>
        <c:smooth val="0"/>
        <c:axId val="115595088"/>
        <c:axId val="1"/>
      </c:lineChart>
      <c:catAx>
        <c:axId val="11559508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1"/>
        <c:crosses val="autoZero"/>
        <c:auto val="1"/>
        <c:lblAlgn val="ctr"/>
        <c:lblOffset val="0"/>
        <c:tickLblSkip val="1"/>
        <c:tickMarkSkip val="1"/>
        <c:noMultiLvlLbl val="0"/>
      </c:catAx>
      <c:valAx>
        <c:axId val="1"/>
        <c:scaling>
          <c:orientation val="minMax"/>
          <c:max val="1.05"/>
        </c:scaling>
        <c:delete val="0"/>
        <c:axPos val="l"/>
        <c:title>
          <c:tx>
            <c:rich>
              <a:bodyPr rot="0" vert="horz"/>
              <a:lstStyle/>
              <a:p>
                <a:pPr algn="ctr">
                  <a:defRPr sz="950" b="0" i="0" u="none" strike="noStrike" baseline="0">
                    <a:solidFill>
                      <a:srgbClr val="0000FF"/>
                    </a:solidFill>
                    <a:latin typeface="Times New Roman"/>
                    <a:ea typeface="Times New Roman"/>
                    <a:cs typeface="Times New Roman"/>
                  </a:defRPr>
                </a:pPr>
                <a:r>
                  <a:rPr lang="en-US"/>
                  <a:t>%</a:t>
                </a:r>
              </a:p>
            </c:rich>
          </c:tx>
          <c:layout>
            <c:manualLayout>
              <c:xMode val="edge"/>
              <c:yMode val="edge"/>
              <c:x val="6.5734265734265732E-2"/>
              <c:y val="0.10907335907335908"/>
            </c:manualLayout>
          </c:layout>
          <c:overlay val="0"/>
          <c:spPr>
            <a:noFill/>
            <a:ln w="25400">
              <a:noFill/>
            </a:ln>
          </c:spPr>
        </c:title>
        <c:numFmt formatCode="[&gt;1]&quot;&quot;;0%" sourceLinked="0"/>
        <c:majorTickMark val="in"/>
        <c:minorTickMark val="none"/>
        <c:tickLblPos val="nextTo"/>
        <c:spPr>
          <a:ln w="3175">
            <a:solidFill>
              <a:srgbClr val="000000"/>
            </a:solidFill>
            <a:prstDash val="solid"/>
          </a:ln>
        </c:spPr>
        <c:txPr>
          <a:bodyPr rot="0" vert="horz"/>
          <a:lstStyle/>
          <a:p>
            <a:pPr>
              <a:defRPr sz="825" b="0" i="0" u="none" strike="noStrike" baseline="0">
                <a:solidFill>
                  <a:srgbClr val="0000FF"/>
                </a:solidFill>
                <a:latin typeface="Times New Roman"/>
                <a:ea typeface="Times New Roman"/>
                <a:cs typeface="Times New Roman"/>
              </a:defRPr>
            </a:pPr>
            <a:endParaRPr lang="en-US"/>
          </a:p>
        </c:txPr>
        <c:crossAx val="115595088"/>
        <c:crosses val="autoZero"/>
        <c:crossBetween val="between"/>
        <c:majorUnit val="0.05"/>
      </c:valAx>
      <c:catAx>
        <c:axId val="3"/>
        <c:scaling>
          <c:orientation val="minMax"/>
        </c:scaling>
        <c:delete val="1"/>
        <c:axPos val="b"/>
        <c:majorTickMark val="out"/>
        <c:minorTickMark val="none"/>
        <c:tickLblPos val="nextTo"/>
        <c:crossAx val="4"/>
        <c:crosses val="autoZero"/>
        <c:auto val="1"/>
        <c:lblAlgn val="ctr"/>
        <c:lblOffset val="100"/>
        <c:noMultiLvlLbl val="0"/>
      </c:catAx>
      <c:valAx>
        <c:axId val="4"/>
        <c:scaling>
          <c:orientation val="minMax"/>
          <c:max val="10000000000"/>
          <c:min val="0"/>
        </c:scaling>
        <c:delete val="0"/>
        <c:axPos val="r"/>
        <c:title>
          <c:tx>
            <c:rich>
              <a:bodyPr rot="0" vert="horz"/>
              <a:lstStyle/>
              <a:p>
                <a:pPr algn="ctr">
                  <a:defRPr sz="950" b="0" i="0" u="none" strike="noStrike" baseline="0">
                    <a:solidFill>
                      <a:srgbClr val="0000FF"/>
                    </a:solidFill>
                    <a:latin typeface="Times New Roman"/>
                    <a:ea typeface="Times New Roman"/>
                    <a:cs typeface="Times New Roman"/>
                  </a:defRPr>
                </a:pPr>
                <a:r>
                  <a:rPr lang="en-US"/>
                  <a:t>$Millions</a:t>
                </a:r>
              </a:p>
            </c:rich>
          </c:tx>
          <c:layout>
            <c:manualLayout>
              <c:xMode val="edge"/>
              <c:yMode val="edge"/>
              <c:x val="0.8601398601398601"/>
              <c:y val="0.10810810810810811"/>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25" b="0" i="0" u="none" strike="noStrike" baseline="0">
                <a:solidFill>
                  <a:srgbClr val="0000FF"/>
                </a:solidFill>
                <a:latin typeface="Times New Roman"/>
                <a:ea typeface="Times New Roman"/>
                <a:cs typeface="Times New Roman"/>
              </a:defRPr>
            </a:pPr>
            <a:endParaRPr lang="en-US"/>
          </a:p>
        </c:txPr>
        <c:crossAx val="3"/>
        <c:crosses val="max"/>
        <c:crossBetween val="between"/>
        <c:majorUnit val="500000000"/>
        <c:minorUnit val="500000000"/>
        <c:dispUnits>
          <c:builtInUnit val="millions"/>
        </c:dispUnits>
      </c:valAx>
      <c:spPr>
        <a:noFill/>
        <a:ln w="12700">
          <a:solidFill>
            <a:srgbClr val="808080"/>
          </a:solidFill>
          <a:prstDash val="solid"/>
        </a:ln>
      </c:spPr>
    </c:plotArea>
    <c:plotVisOnly val="1"/>
    <c:dispBlanksAs val="gap"/>
    <c:showDLblsOverMax val="0"/>
  </c:chart>
  <c:spPr>
    <a:noFill/>
    <a:ln w="6350">
      <a:noFill/>
    </a:ln>
  </c:spPr>
  <c:txPr>
    <a:bodyPr/>
    <a:lstStyle/>
    <a:p>
      <a:pPr>
        <a:defRPr sz="875" b="0" i="0" u="none" strike="noStrike" baseline="0">
          <a:solidFill>
            <a:srgbClr val="000000"/>
          </a:solidFill>
          <a:latin typeface="Times New Roman"/>
          <a:ea typeface="Times New Roman"/>
          <a:cs typeface="Times New Roman"/>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146853146853149E-2"/>
          <c:y val="0.11583011583011583"/>
          <c:w val="0.88391608391608389"/>
          <c:h val="0.57625482625482627"/>
        </c:manualLayout>
      </c:layout>
      <c:barChart>
        <c:barDir val="col"/>
        <c:grouping val="stacked"/>
        <c:varyColors val="0"/>
        <c:ser>
          <c:idx val="0"/>
          <c:order val="0"/>
          <c:tx>
            <c:strRef>
              <c:f>'Data - SSA'!$B$1</c:f>
              <c:strCache>
                <c:ptCount val="1"/>
                <c:pt idx="0">
                  <c:v>HOAA cum</c:v>
                </c:pt>
              </c:strCache>
            </c:strRef>
          </c:tx>
          <c:spPr>
            <a:solidFill>
              <a:srgbClr val="00CC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0-9046-48DF-B22B-33F62DED7976}"/>
              </c:ext>
            </c:extLst>
          </c:dPt>
          <c:dPt>
            <c:idx val="2"/>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D-9046-48DF-B22B-33F62DED797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9046-48DF-B22B-33F62DED7976}"/>
              </c:ext>
            </c:extLst>
          </c:dPt>
          <c:dPt>
            <c:idx val="5"/>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E-9046-48DF-B22B-33F62DED7976}"/>
              </c:ext>
            </c:extLst>
          </c:dPt>
          <c:dPt>
            <c:idx val="7"/>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2-9046-48DF-B22B-33F62DED7976}"/>
              </c:ext>
            </c:extLst>
          </c:dPt>
          <c:dPt>
            <c:idx val="8"/>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F-9046-48DF-B22B-33F62DED7976}"/>
              </c:ext>
            </c:extLst>
          </c:dPt>
          <c:dPt>
            <c:idx val="10"/>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9046-48DF-B22B-33F62DED7976}"/>
              </c:ext>
            </c:extLst>
          </c:dPt>
          <c:dPt>
            <c:idx val="11"/>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C-9046-48DF-B22B-33F62DED7976}"/>
              </c:ext>
            </c:extLst>
          </c:dPt>
          <c:dPt>
            <c:idx val="1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A-9046-48DF-B22B-33F62DED7976}"/>
              </c:ext>
            </c:extLst>
          </c:dPt>
          <c:dPt>
            <c:idx val="14"/>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B-9046-48DF-B22B-33F62DED7976}"/>
              </c:ext>
            </c:extLst>
          </c:dPt>
          <c:dPt>
            <c:idx val="16"/>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4-9046-48DF-B22B-33F62DED7976}"/>
              </c:ext>
            </c:extLst>
          </c:dPt>
          <c:dPt>
            <c:idx val="17"/>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0-9046-48DF-B22B-33F62DED7976}"/>
              </c:ext>
            </c:extLst>
          </c:dPt>
          <c:dPt>
            <c:idx val="19"/>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9046-48DF-B22B-33F62DED7976}"/>
              </c:ext>
            </c:extLst>
          </c:dPt>
          <c:dPt>
            <c:idx val="20"/>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1-9046-48DF-B22B-33F62DED7976}"/>
              </c:ext>
            </c:extLst>
          </c:dPt>
          <c:dPt>
            <c:idx val="2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6-9046-48DF-B22B-33F62DED7976}"/>
              </c:ext>
            </c:extLst>
          </c:dPt>
          <c:dPt>
            <c:idx val="23"/>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2-9046-48DF-B22B-33F62DED7976}"/>
              </c:ext>
            </c:extLst>
          </c:dPt>
          <c:dPt>
            <c:idx val="2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9046-48DF-B22B-33F62DED7976}"/>
              </c:ext>
            </c:extLst>
          </c:dPt>
          <c:dPt>
            <c:idx val="26"/>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3-9046-48DF-B22B-33F62DED7976}"/>
              </c:ext>
            </c:extLst>
          </c:dPt>
          <c:dPt>
            <c:idx val="28"/>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8-9046-48DF-B22B-33F62DED7976}"/>
              </c:ext>
            </c:extLst>
          </c:dPt>
          <c:dPt>
            <c:idx val="29"/>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4-9046-48DF-B22B-33F62DED7976}"/>
              </c:ext>
            </c:extLst>
          </c:dPt>
          <c:dPt>
            <c:idx val="3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9-9046-48DF-B22B-33F62DED7976}"/>
              </c:ext>
            </c:extLst>
          </c:dPt>
          <c:dPt>
            <c:idx val="32"/>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5-9046-48DF-B22B-33F62DED7976}"/>
              </c:ext>
            </c:extLst>
          </c:dPt>
          <c:dPt>
            <c:idx val="3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17-9046-48DF-B22B-33F62DED7976}"/>
              </c:ext>
            </c:extLst>
          </c:dPt>
          <c:dPt>
            <c:idx val="35"/>
            <c:invertIfNegative val="0"/>
            <c:bubble3D val="0"/>
            <c:spPr>
              <a:solidFill>
                <a:srgbClr val="FF00FF"/>
              </a:solidFill>
              <a:ln w="25400">
                <a:noFill/>
              </a:ln>
            </c:spPr>
            <c:extLst>
              <c:ext xmlns:c16="http://schemas.microsoft.com/office/drawing/2014/chart" uri="{C3380CC4-5D6E-409C-BE32-E72D297353CC}">
                <c16:uniqueId val="{00000016-9046-48DF-B22B-33F62DED7976}"/>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SSA'!$B$2:$B$38</c:f>
              <c:numCache>
                <c:formatCode>#,##0_ </c:formatCode>
                <c:ptCount val="37"/>
                <c:pt idx="1">
                  <c:v>254813440.35000002</c:v>
                </c:pt>
                <c:pt idx="2">
                  <c:v>262612065.77999997</c:v>
                </c:pt>
                <c:pt idx="4">
                  <c:v>509546448.64000005</c:v>
                </c:pt>
                <c:pt idx="5">
                  <c:v>525707450.72999996</c:v>
                </c:pt>
                <c:pt idx="7">
                  <c:v>763049039.57000005</c:v>
                </c:pt>
                <c:pt idx="8">
                  <c:v>788029713.24000001</c:v>
                </c:pt>
                <c:pt idx="10">
                  <c:v>1017026111.1200001</c:v>
                </c:pt>
                <c:pt idx="11">
                  <c:v>1050360644.8099999</c:v>
                </c:pt>
                <c:pt idx="13">
                  <c:v>1271046497.9300001</c:v>
                </c:pt>
                <c:pt idx="14">
                  <c:v>1313494029.3</c:v>
                </c:pt>
                <c:pt idx="16">
                  <c:v>1525952189.4200001</c:v>
                </c:pt>
                <c:pt idx="17">
                  <c:v>1577617833.0899999</c:v>
                </c:pt>
                <c:pt idx="19">
                  <c:v>1782421557.8200002</c:v>
                </c:pt>
                <c:pt idx="22">
                  <c:v>2039715273.0500002</c:v>
                </c:pt>
                <c:pt idx="25">
                  <c:v>2297786924.9200001</c:v>
                </c:pt>
                <c:pt idx="28">
                  <c:v>2557225300.7200003</c:v>
                </c:pt>
                <c:pt idx="31">
                  <c:v>2816622733.1300001</c:v>
                </c:pt>
                <c:pt idx="34">
                  <c:v>3074796451.04</c:v>
                </c:pt>
              </c:numCache>
            </c:numRef>
          </c:val>
          <c:extLst>
            <c:ext xmlns:c16="http://schemas.microsoft.com/office/drawing/2014/chart" uri="{C3380CC4-5D6E-409C-BE32-E72D297353CC}">
              <c16:uniqueId val="{00000018-9046-48DF-B22B-33F62DED7976}"/>
            </c:ext>
          </c:extLst>
        </c:ser>
        <c:ser>
          <c:idx val="2"/>
          <c:order val="1"/>
          <c:tx>
            <c:strRef>
              <c:f>'Data - SSA'!$C$1</c:f>
              <c:strCache>
                <c:ptCount val="1"/>
                <c:pt idx="0">
                  <c:v>NOAA cum</c:v>
                </c:pt>
              </c:strCache>
            </c:strRef>
          </c:tx>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w="12700">
              <a:solidFill>
                <a:srgbClr val="000000"/>
              </a:solidFill>
              <a:prstDash val="solid"/>
            </a:ln>
          </c:spPr>
          <c:invertIfNegative val="0"/>
          <c:dPt>
            <c:idx val="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0-9046-48DF-B22B-33F62DED7976}"/>
              </c:ext>
            </c:extLst>
          </c:dPt>
          <c:dPt>
            <c:idx val="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C-9046-48DF-B22B-33F62DED7976}"/>
              </c:ext>
            </c:extLst>
          </c:dPt>
          <c:dPt>
            <c:idx val="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F-9046-48DF-B22B-33F62DED7976}"/>
              </c:ext>
            </c:extLst>
          </c:dPt>
          <c:dPt>
            <c:idx val="5"/>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D-9046-48DF-B22B-33F62DED7976}"/>
              </c:ext>
            </c:extLst>
          </c:dPt>
          <c:dPt>
            <c:idx val="7"/>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E-9046-48DF-B22B-33F62DED7976}"/>
              </c:ext>
            </c:extLst>
          </c:dPt>
          <c:dPt>
            <c:idx val="8"/>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E-9046-48DF-B22B-33F62DED7976}"/>
              </c:ext>
            </c:extLst>
          </c:dPt>
          <c:dPt>
            <c:idx val="10"/>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D-9046-48DF-B22B-33F62DED7976}"/>
              </c:ext>
            </c:extLst>
          </c:dPt>
          <c:dPt>
            <c:idx val="1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B-9046-48DF-B22B-33F62DED7976}"/>
              </c:ext>
            </c:extLst>
          </c:dPt>
          <c:dPt>
            <c:idx val="13"/>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19-9046-48DF-B22B-33F62DED7976}"/>
              </c:ext>
            </c:extLst>
          </c:dPt>
          <c:dPt>
            <c:idx val="1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A-9046-48DF-B22B-33F62DED7976}"/>
              </c:ext>
            </c:extLst>
          </c:dPt>
          <c:dPt>
            <c:idx val="16"/>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C-9046-48DF-B22B-33F62DED7976}"/>
              </c:ext>
            </c:extLst>
          </c:dPt>
          <c:dPt>
            <c:idx val="17"/>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F-9046-48DF-B22B-33F62DED7976}"/>
              </c:ext>
            </c:extLst>
          </c:dPt>
          <c:dPt>
            <c:idx val="19"/>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B-9046-48DF-B22B-33F62DED7976}"/>
              </c:ext>
            </c:extLst>
          </c:dPt>
          <c:dPt>
            <c:idx val="20"/>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0-9046-48DF-B22B-33F62DED7976}"/>
              </c:ext>
            </c:extLst>
          </c:dPt>
          <c:dPt>
            <c:idx val="2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A-9046-48DF-B22B-33F62DED7976}"/>
              </c:ext>
            </c:extLst>
          </c:dPt>
          <c:dPt>
            <c:idx val="23"/>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1-9046-48DF-B22B-33F62DED7976}"/>
              </c:ext>
            </c:extLst>
          </c:dPt>
          <c:dPt>
            <c:idx val="25"/>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9-9046-48DF-B22B-33F62DED7976}"/>
              </c:ext>
            </c:extLst>
          </c:dPt>
          <c:dPt>
            <c:idx val="26"/>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2-9046-48DF-B22B-33F62DED7976}"/>
              </c:ext>
            </c:extLst>
          </c:dPt>
          <c:dPt>
            <c:idx val="28"/>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8-9046-48DF-B22B-33F62DED7976}"/>
              </c:ext>
            </c:extLst>
          </c:dPt>
          <c:dPt>
            <c:idx val="29"/>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3-9046-48DF-B22B-33F62DED7976}"/>
              </c:ext>
            </c:extLst>
          </c:dPt>
          <c:dPt>
            <c:idx val="3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7-9046-48DF-B22B-33F62DED7976}"/>
              </c:ext>
            </c:extLst>
          </c:dPt>
          <c:dPt>
            <c:idx val="3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4-9046-48DF-B22B-33F62DED7976}"/>
              </c:ext>
            </c:extLst>
          </c:dPt>
          <c:dPt>
            <c:idx val="3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6-9046-48DF-B22B-33F62DED7976}"/>
              </c:ext>
            </c:extLst>
          </c:dPt>
          <c:dPt>
            <c:idx val="35"/>
            <c:invertIfNegative val="0"/>
            <c:bubble3D val="0"/>
            <c:spPr>
              <a:solidFill>
                <a:srgbClr val="FF00FF"/>
              </a:solidFill>
              <a:ln w="25400">
                <a:noFill/>
              </a:ln>
            </c:spPr>
            <c:extLst>
              <c:ext xmlns:c16="http://schemas.microsoft.com/office/drawing/2014/chart" uri="{C3380CC4-5D6E-409C-BE32-E72D297353CC}">
                <c16:uniqueId val="{00000025-9046-48DF-B22B-33F62DED7976}"/>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SSA'!$C$2:$C$38</c:f>
              <c:numCache>
                <c:formatCode>#,##0_ </c:formatCode>
                <c:ptCount val="37"/>
                <c:pt idx="1">
                  <c:v>54824272.759999998</c:v>
                </c:pt>
                <c:pt idx="2">
                  <c:v>50848083.640000001</c:v>
                </c:pt>
                <c:pt idx="4">
                  <c:v>109245702.31</c:v>
                </c:pt>
                <c:pt idx="5">
                  <c:v>101385951.37</c:v>
                </c:pt>
                <c:pt idx="7">
                  <c:v>163201330.57999998</c:v>
                </c:pt>
                <c:pt idx="8">
                  <c:v>151434500.78</c:v>
                </c:pt>
                <c:pt idx="10">
                  <c:v>216875989.53999996</c:v>
                </c:pt>
                <c:pt idx="11">
                  <c:v>201013845.19</c:v>
                </c:pt>
                <c:pt idx="13">
                  <c:v>270039560.54999995</c:v>
                </c:pt>
                <c:pt idx="14">
                  <c:v>250150266.06</c:v>
                </c:pt>
                <c:pt idx="16">
                  <c:v>323049372.80999994</c:v>
                </c:pt>
                <c:pt idx="17">
                  <c:v>298770435.23000002</c:v>
                </c:pt>
                <c:pt idx="19">
                  <c:v>375259700.73999995</c:v>
                </c:pt>
                <c:pt idx="22">
                  <c:v>427163086.12999994</c:v>
                </c:pt>
                <c:pt idx="25">
                  <c:v>478733769.8499999</c:v>
                </c:pt>
                <c:pt idx="28">
                  <c:v>530195793.01999992</c:v>
                </c:pt>
                <c:pt idx="31">
                  <c:v>581217551.5999999</c:v>
                </c:pt>
                <c:pt idx="34">
                  <c:v>631426961.28999996</c:v>
                </c:pt>
              </c:numCache>
            </c:numRef>
          </c:val>
          <c:extLst>
            <c:ext xmlns:c16="http://schemas.microsoft.com/office/drawing/2014/chart" uri="{C3380CC4-5D6E-409C-BE32-E72D297353CC}">
              <c16:uniqueId val="{00000031-9046-48DF-B22B-33F62DED7976}"/>
            </c:ext>
          </c:extLst>
        </c:ser>
        <c:ser>
          <c:idx val="3"/>
          <c:order val="2"/>
          <c:tx>
            <c:strRef>
              <c:f>'Data - SSA'!$D$1</c:f>
              <c:strCache>
                <c:ptCount val="1"/>
                <c:pt idx="0">
                  <c:v>HDA cum</c:v>
                </c:pt>
              </c:strCache>
            </c:strRef>
          </c:tx>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w="12700">
              <a:solidFill>
                <a:srgbClr val="000000"/>
              </a:solidFill>
              <a:prstDash val="solid"/>
            </a:ln>
          </c:spPr>
          <c:invertIfNegative val="0"/>
          <c:dPt>
            <c:idx val="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9-9046-48DF-B22B-33F62DED7976}"/>
              </c:ext>
            </c:extLst>
          </c:dPt>
          <c:dPt>
            <c:idx val="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6-9046-48DF-B22B-33F62DED7976}"/>
              </c:ext>
            </c:extLst>
          </c:dPt>
          <c:dPt>
            <c:idx val="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8-9046-48DF-B22B-33F62DED7976}"/>
              </c:ext>
            </c:extLst>
          </c:dPt>
          <c:dPt>
            <c:idx val="5"/>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7-9046-48DF-B22B-33F62DED7976}"/>
              </c:ext>
            </c:extLst>
          </c:dPt>
          <c:dPt>
            <c:idx val="7"/>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7-9046-48DF-B22B-33F62DED7976}"/>
              </c:ext>
            </c:extLst>
          </c:dPt>
          <c:dPt>
            <c:idx val="8"/>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8-9046-48DF-B22B-33F62DED7976}"/>
              </c:ext>
            </c:extLst>
          </c:dPt>
          <c:dPt>
            <c:idx val="10"/>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6-9046-48DF-B22B-33F62DED7976}"/>
              </c:ext>
            </c:extLst>
          </c:dPt>
          <c:dPt>
            <c:idx val="1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5-9046-48DF-B22B-33F62DED7976}"/>
              </c:ext>
            </c:extLst>
          </c:dPt>
          <c:dPt>
            <c:idx val="13"/>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3-9046-48DF-B22B-33F62DED7976}"/>
              </c:ext>
            </c:extLst>
          </c:dPt>
          <c:dPt>
            <c:idx val="1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4-9046-48DF-B22B-33F62DED7976}"/>
              </c:ext>
            </c:extLst>
          </c:dPt>
          <c:dPt>
            <c:idx val="16"/>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5-9046-48DF-B22B-33F62DED7976}"/>
              </c:ext>
            </c:extLst>
          </c:dPt>
          <c:dPt>
            <c:idx val="17"/>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9-9046-48DF-B22B-33F62DED7976}"/>
              </c:ext>
            </c:extLst>
          </c:dPt>
          <c:dPt>
            <c:idx val="19"/>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4-9046-48DF-B22B-33F62DED7976}"/>
              </c:ext>
            </c:extLst>
          </c:dPt>
          <c:dPt>
            <c:idx val="20"/>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A-9046-48DF-B22B-33F62DED7976}"/>
              </c:ext>
            </c:extLst>
          </c:dPt>
          <c:dPt>
            <c:idx val="2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3-9046-48DF-B22B-33F62DED7976}"/>
              </c:ext>
            </c:extLst>
          </c:dPt>
          <c:dPt>
            <c:idx val="23"/>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B-9046-48DF-B22B-33F62DED7976}"/>
              </c:ext>
            </c:extLst>
          </c:dPt>
          <c:dPt>
            <c:idx val="25"/>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2-9046-48DF-B22B-33F62DED7976}"/>
              </c:ext>
            </c:extLst>
          </c:dPt>
          <c:dPt>
            <c:idx val="26"/>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C-9046-48DF-B22B-33F62DED7976}"/>
              </c:ext>
            </c:extLst>
          </c:dPt>
          <c:dPt>
            <c:idx val="28"/>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1-9046-48DF-B22B-33F62DED7976}"/>
              </c:ext>
            </c:extLst>
          </c:dPt>
          <c:dPt>
            <c:idx val="29"/>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D-9046-48DF-B22B-33F62DED7976}"/>
              </c:ext>
            </c:extLst>
          </c:dPt>
          <c:dPt>
            <c:idx val="3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2-9046-48DF-B22B-33F62DED7976}"/>
              </c:ext>
            </c:extLst>
          </c:dPt>
          <c:dPt>
            <c:idx val="3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E-9046-48DF-B22B-33F62DED7976}"/>
              </c:ext>
            </c:extLst>
          </c:dPt>
          <c:dPt>
            <c:idx val="3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0-9046-48DF-B22B-33F62DED7976}"/>
              </c:ext>
            </c:extLst>
          </c:dPt>
          <c:dPt>
            <c:idx val="35"/>
            <c:invertIfNegative val="0"/>
            <c:bubble3D val="0"/>
            <c:spPr>
              <a:solidFill>
                <a:srgbClr val="FF00FF"/>
              </a:solidFill>
              <a:ln w="25400">
                <a:noFill/>
              </a:ln>
            </c:spPr>
            <c:extLst>
              <c:ext xmlns:c16="http://schemas.microsoft.com/office/drawing/2014/chart" uri="{C3380CC4-5D6E-409C-BE32-E72D297353CC}">
                <c16:uniqueId val="{0000003F-9046-48DF-B22B-33F62DED7976}"/>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SSA'!$D$2:$D$38</c:f>
              <c:numCache>
                <c:formatCode>#,##0_ </c:formatCode>
                <c:ptCount val="37"/>
                <c:pt idx="1">
                  <c:v>30759673.500000004</c:v>
                </c:pt>
                <c:pt idx="2">
                  <c:v>31614873.170000002</c:v>
                </c:pt>
                <c:pt idx="4">
                  <c:v>61314978.560000002</c:v>
                </c:pt>
                <c:pt idx="5">
                  <c:v>63218571.369999997</c:v>
                </c:pt>
                <c:pt idx="7">
                  <c:v>92105509.859999999</c:v>
                </c:pt>
                <c:pt idx="8">
                  <c:v>95039217.159999996</c:v>
                </c:pt>
                <c:pt idx="10">
                  <c:v>123099990.94</c:v>
                </c:pt>
                <c:pt idx="11">
                  <c:v>126742843.41999999</c:v>
                </c:pt>
                <c:pt idx="13">
                  <c:v>154137522.75999999</c:v>
                </c:pt>
                <c:pt idx="14">
                  <c:v>158538509.09999999</c:v>
                </c:pt>
                <c:pt idx="16">
                  <c:v>185268748.82999998</c:v>
                </c:pt>
                <c:pt idx="17">
                  <c:v>190542637.96000001</c:v>
                </c:pt>
                <c:pt idx="19">
                  <c:v>216479757.61999997</c:v>
                </c:pt>
                <c:pt idx="22">
                  <c:v>247402048.20999998</c:v>
                </c:pt>
                <c:pt idx="25">
                  <c:v>278524026.38999999</c:v>
                </c:pt>
                <c:pt idx="28">
                  <c:v>309609640.46999997</c:v>
                </c:pt>
                <c:pt idx="31">
                  <c:v>340650119.70999998</c:v>
                </c:pt>
                <c:pt idx="34">
                  <c:v>372413450.70999998</c:v>
                </c:pt>
              </c:numCache>
            </c:numRef>
          </c:val>
          <c:extLst>
            <c:ext xmlns:c16="http://schemas.microsoft.com/office/drawing/2014/chart" uri="{C3380CC4-5D6E-409C-BE32-E72D297353CC}">
              <c16:uniqueId val="{0000004A-9046-48DF-B22B-33F62DED7976}"/>
            </c:ext>
          </c:extLst>
        </c:ser>
        <c:ser>
          <c:idx val="4"/>
          <c:order val="3"/>
          <c:tx>
            <c:strRef>
              <c:f>'Data - SSA'!$E$1</c:f>
              <c:strCache>
                <c:ptCount val="1"/>
                <c:pt idx="0">
                  <c:v>NDA cum</c:v>
                </c:pt>
              </c:strCache>
            </c:strRef>
          </c:tx>
          <c:spPr>
            <a:solidFill>
              <a:srgbClr val="0000FF"/>
            </a:solidFill>
            <a:ln w="12700">
              <a:solidFill>
                <a:srgbClr val="000000"/>
              </a:solidFill>
              <a:prstDash val="solid"/>
            </a:ln>
          </c:spPr>
          <c:invertIfNegative val="0"/>
          <c:dPt>
            <c:idx val="2"/>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D-9046-48DF-B22B-33F62DED7976}"/>
              </c:ext>
            </c:extLst>
          </c:dPt>
          <c:dPt>
            <c:idx val="5"/>
            <c:invertIfNegative val="0"/>
            <c:bubble3D val="0"/>
            <c:spPr>
              <a:solidFill>
                <a:srgbClr val="FF00FF"/>
              </a:solidFill>
              <a:ln w="12700">
                <a:solidFill>
                  <a:srgbClr val="000000"/>
                </a:solidFill>
                <a:prstDash val="solid"/>
              </a:ln>
            </c:spPr>
            <c:extLst>
              <c:ext xmlns:c16="http://schemas.microsoft.com/office/drawing/2014/chart" uri="{C3380CC4-5D6E-409C-BE32-E72D297353CC}">
                <c16:uniqueId val="{0000004E-9046-48DF-B22B-33F62DED7976}"/>
              </c:ext>
            </c:extLst>
          </c:dPt>
          <c:dPt>
            <c:idx val="8"/>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F-9046-48DF-B22B-33F62DED7976}"/>
              </c:ext>
            </c:extLst>
          </c:dPt>
          <c:dPt>
            <c:idx val="11"/>
            <c:invertIfNegative val="0"/>
            <c:bubble3D val="0"/>
            <c:spPr>
              <a:solidFill>
                <a:srgbClr val="FF00FF"/>
              </a:solidFill>
              <a:ln w="12700">
                <a:solidFill>
                  <a:srgbClr val="000000"/>
                </a:solidFill>
                <a:prstDash val="solid"/>
              </a:ln>
            </c:spPr>
            <c:extLst>
              <c:ext xmlns:c16="http://schemas.microsoft.com/office/drawing/2014/chart" uri="{C3380CC4-5D6E-409C-BE32-E72D297353CC}">
                <c16:uniqueId val="{0000004C-9046-48DF-B22B-33F62DED7976}"/>
              </c:ext>
            </c:extLst>
          </c:dPt>
          <c:dPt>
            <c:idx val="14"/>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B-9046-48DF-B22B-33F62DED7976}"/>
              </c:ext>
            </c:extLst>
          </c:dPt>
          <c:dPt>
            <c:idx val="17"/>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0-9046-48DF-B22B-33F62DED7976}"/>
              </c:ext>
            </c:extLst>
          </c:dPt>
          <c:dPt>
            <c:idx val="2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1-9046-48DF-B22B-33F62DED7976}"/>
              </c:ext>
            </c:extLst>
          </c:dPt>
          <c:dPt>
            <c:idx val="23"/>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2-9046-48DF-B22B-33F62DED7976}"/>
              </c:ext>
            </c:extLst>
          </c:dPt>
          <c:dPt>
            <c:idx val="26"/>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3-9046-48DF-B22B-33F62DED7976}"/>
              </c:ext>
            </c:extLst>
          </c:dPt>
          <c:dPt>
            <c:idx val="29"/>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4-9046-48DF-B22B-33F62DED7976}"/>
              </c:ext>
            </c:extLst>
          </c:dPt>
          <c:dPt>
            <c:idx val="32"/>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5-9046-48DF-B22B-33F62DED7976}"/>
              </c:ext>
            </c:extLst>
          </c:dPt>
          <c:dPt>
            <c:idx val="35"/>
            <c:invertIfNegative val="0"/>
            <c:bubble3D val="0"/>
            <c:spPr>
              <a:solidFill>
                <a:srgbClr val="FF00FF"/>
              </a:solidFill>
              <a:ln w="25400">
                <a:noFill/>
              </a:ln>
            </c:spPr>
            <c:extLst>
              <c:ext xmlns:c16="http://schemas.microsoft.com/office/drawing/2014/chart" uri="{C3380CC4-5D6E-409C-BE32-E72D297353CC}">
                <c16:uniqueId val="{00000056-9046-48DF-B22B-33F62DED7976}"/>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SSA'!$E$2:$E$38</c:f>
              <c:numCache>
                <c:formatCode>#,##0_ </c:formatCode>
                <c:ptCount val="37"/>
                <c:pt idx="1">
                  <c:v>103147912.23999999</c:v>
                </c:pt>
                <c:pt idx="2">
                  <c:v>106696338.96000001</c:v>
                </c:pt>
                <c:pt idx="4">
                  <c:v>205909754.22999999</c:v>
                </c:pt>
                <c:pt idx="5" formatCode="#,##0_);[Red]\(#,##0\)">
                  <c:v>213514384.56</c:v>
                </c:pt>
                <c:pt idx="7">
                  <c:v>309738771.39999998</c:v>
                </c:pt>
                <c:pt idx="8" formatCode="#,##0_);[Red]\(#,##0\)">
                  <c:v>321530545.51999998</c:v>
                </c:pt>
                <c:pt idx="10">
                  <c:v>414363830.60000002</c:v>
                </c:pt>
                <c:pt idx="11" formatCode="#,##0_);[Red]\(#,##0\)">
                  <c:v>429936462.83999997</c:v>
                </c:pt>
                <c:pt idx="13">
                  <c:v>518812723.74000001</c:v>
                </c:pt>
                <c:pt idx="14" formatCode="#,##0_);[Red]\(#,##0\)">
                  <c:v>538862437.55999994</c:v>
                </c:pt>
                <c:pt idx="16">
                  <c:v>623284635.13999999</c:v>
                </c:pt>
                <c:pt idx="17" formatCode="#,##0_);[Red]\(#,##0\)">
                  <c:v>648720744.56999993</c:v>
                </c:pt>
                <c:pt idx="19">
                  <c:v>728520371.41999996</c:v>
                </c:pt>
                <c:pt idx="22">
                  <c:v>834319311.62</c:v>
                </c:pt>
                <c:pt idx="25">
                  <c:v>940167552.96000004</c:v>
                </c:pt>
                <c:pt idx="28">
                  <c:v>1046294315.6800001</c:v>
                </c:pt>
                <c:pt idx="31">
                  <c:v>1153032913.21</c:v>
                </c:pt>
                <c:pt idx="34">
                  <c:v>1260661937.28</c:v>
                </c:pt>
              </c:numCache>
            </c:numRef>
          </c:val>
          <c:extLst>
            <c:ext xmlns:c16="http://schemas.microsoft.com/office/drawing/2014/chart" uri="{C3380CC4-5D6E-409C-BE32-E72D297353CC}">
              <c16:uniqueId val="{00000057-9046-48DF-B22B-33F62DED7976}"/>
            </c:ext>
          </c:extLst>
        </c:ser>
        <c:dLbls>
          <c:showLegendKey val="0"/>
          <c:showVal val="0"/>
          <c:showCatName val="0"/>
          <c:showSerName val="0"/>
          <c:showPercent val="0"/>
          <c:showBubbleSize val="0"/>
        </c:dLbls>
        <c:gapWidth val="0"/>
        <c:overlap val="100"/>
        <c:axId val="3"/>
        <c:axId val="4"/>
      </c:barChart>
      <c:lineChart>
        <c:grouping val="standard"/>
        <c:varyColors val="0"/>
        <c:ser>
          <c:idx val="13"/>
          <c:order val="6"/>
          <c:tx>
            <c:strRef>
              <c:f>'Data - SSA'!$H$1</c:f>
              <c:strCache>
                <c:ptCount val="1"/>
                <c:pt idx="0">
                  <c:v>%cum SSA05/06</c:v>
                </c:pt>
              </c:strCache>
            </c:strRef>
          </c:tx>
          <c:spPr>
            <a:ln w="38100">
              <a:solidFill>
                <a:srgbClr val="0000FF"/>
              </a:solidFill>
              <a:prstDash val="solid"/>
            </a:ln>
          </c:spPr>
          <c:marker>
            <c:symbol val="circle"/>
            <c:size val="5"/>
            <c:spPr>
              <a:solidFill>
                <a:srgbClr val="0000FF"/>
              </a:solidFill>
              <a:ln>
                <a:solidFill>
                  <a:srgbClr val="0000FF"/>
                </a:solidFill>
                <a:prstDash val="solid"/>
              </a:ln>
            </c:spPr>
          </c:marker>
          <c:dLbls>
            <c:dLbl>
              <c:idx val="1"/>
              <c:layout>
                <c:manualLayout>
                  <c:xMode val="edge"/>
                  <c:yMode val="edge"/>
                  <c:x val="6.0139860139860141E-2"/>
                  <c:y val="0.62741312741312738"/>
                </c:manualLayout>
              </c:layout>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9046-48DF-B22B-33F62DED7976}"/>
                </c:ext>
              </c:extLst>
            </c:dLbl>
            <c:dLbl>
              <c:idx val="34"/>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58-9046-48DF-B22B-33F62DED7976}"/>
                </c:ext>
              </c:extLst>
            </c:dLbl>
            <c:spPr>
              <a:noFill/>
              <a:ln w="25400">
                <a:noFill/>
              </a:ln>
            </c:spPr>
            <c:txPr>
              <a:bodyPr wrap="square" lIns="38100" tIns="19050" rIns="38100" bIns="19050" anchor="ctr">
                <a:spAutoFit/>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SSA'!$H$2:$H$38</c:f>
              <c:numCache>
                <c:formatCode>0.0%</c:formatCode>
                <c:ptCount val="37"/>
                <c:pt idx="1">
                  <c:v>8.3000000000000004E-2</c:v>
                </c:pt>
                <c:pt idx="4">
                  <c:v>0.16600000000000001</c:v>
                </c:pt>
                <c:pt idx="7">
                  <c:v>0.249</c:v>
                </c:pt>
                <c:pt idx="10">
                  <c:v>0.33200000000000002</c:v>
                </c:pt>
                <c:pt idx="13">
                  <c:v>0.41499999999999998</c:v>
                </c:pt>
                <c:pt idx="16">
                  <c:v>0.498</c:v>
                </c:pt>
                <c:pt idx="19">
                  <c:v>0.58099999999999996</c:v>
                </c:pt>
                <c:pt idx="22">
                  <c:v>0.66500000000000004</c:v>
                </c:pt>
                <c:pt idx="25">
                  <c:v>0.748</c:v>
                </c:pt>
                <c:pt idx="28">
                  <c:v>0.83199999999999996</c:v>
                </c:pt>
                <c:pt idx="31">
                  <c:v>0.91600000000000004</c:v>
                </c:pt>
                <c:pt idx="34">
                  <c:v>1</c:v>
                </c:pt>
              </c:numCache>
            </c:numRef>
          </c:val>
          <c:smooth val="0"/>
          <c:extLst>
            <c:ext xmlns:c16="http://schemas.microsoft.com/office/drawing/2014/chart" uri="{C3380CC4-5D6E-409C-BE32-E72D297353CC}">
              <c16:uniqueId val="{0000005A-9046-48DF-B22B-33F62DED7976}"/>
            </c:ext>
          </c:extLst>
        </c:ser>
        <c:ser>
          <c:idx val="1"/>
          <c:order val="7"/>
          <c:tx>
            <c:strRef>
              <c:f>'Data - SSA'!$I$1</c:f>
              <c:strCache>
                <c:ptCount val="1"/>
                <c:pt idx="0">
                  <c:v>mod % cum SSA05/06</c:v>
                </c:pt>
              </c:strCache>
            </c:strRef>
          </c:tx>
          <c:spPr>
            <a:ln w="25400">
              <a:solidFill>
                <a:srgbClr val="0000FF"/>
              </a:solidFill>
              <a:prstDash val="solid"/>
            </a:ln>
          </c:spPr>
          <c:marker>
            <c:symbol val="none"/>
          </c:marker>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SSA'!$I$2:$I$38</c:f>
              <c:numCache>
                <c:formatCode>0.0%</c:formatCode>
                <c:ptCount val="37"/>
                <c:pt idx="1">
                  <c:v>8.3000000000000004E-2</c:v>
                </c:pt>
                <c:pt idx="2">
                  <c:v>0.11066666666666668</c:v>
                </c:pt>
                <c:pt idx="3">
                  <c:v>0.13833333333333334</c:v>
                </c:pt>
                <c:pt idx="4">
                  <c:v>0.16600000000000001</c:v>
                </c:pt>
                <c:pt idx="5">
                  <c:v>0.19366666666666668</c:v>
                </c:pt>
                <c:pt idx="6">
                  <c:v>0.22133333333333335</c:v>
                </c:pt>
                <c:pt idx="7">
                  <c:v>0.249</c:v>
                </c:pt>
                <c:pt idx="8">
                  <c:v>0.27666666666666667</c:v>
                </c:pt>
                <c:pt idx="9">
                  <c:v>0.30433333333333334</c:v>
                </c:pt>
                <c:pt idx="10">
                  <c:v>0.33200000000000002</c:v>
                </c:pt>
                <c:pt idx="11">
                  <c:v>0.35966666666666669</c:v>
                </c:pt>
                <c:pt idx="12">
                  <c:v>0.38733333333333336</c:v>
                </c:pt>
                <c:pt idx="13">
                  <c:v>0.41499999999999998</c:v>
                </c:pt>
                <c:pt idx="14">
                  <c:v>0.44266666666666665</c:v>
                </c:pt>
                <c:pt idx="15">
                  <c:v>0.47033333333333333</c:v>
                </c:pt>
                <c:pt idx="16">
                  <c:v>0.498</c:v>
                </c:pt>
                <c:pt idx="17">
                  <c:v>0.52566666666666662</c:v>
                </c:pt>
                <c:pt idx="18">
                  <c:v>0.55333333333333323</c:v>
                </c:pt>
                <c:pt idx="19">
                  <c:v>0.58099999999999996</c:v>
                </c:pt>
                <c:pt idx="20">
                  <c:v>0.60899999999999999</c:v>
                </c:pt>
                <c:pt idx="21">
                  <c:v>0.63700000000000001</c:v>
                </c:pt>
                <c:pt idx="22">
                  <c:v>0.66500000000000004</c:v>
                </c:pt>
                <c:pt idx="23">
                  <c:v>0.69266666666666665</c:v>
                </c:pt>
                <c:pt idx="24">
                  <c:v>0.72033333333333327</c:v>
                </c:pt>
                <c:pt idx="25">
                  <c:v>0.748</c:v>
                </c:pt>
                <c:pt idx="26">
                  <c:v>0.77600000000000002</c:v>
                </c:pt>
                <c:pt idx="27">
                  <c:v>0.80400000000000005</c:v>
                </c:pt>
                <c:pt idx="28">
                  <c:v>0.83199999999999996</c:v>
                </c:pt>
                <c:pt idx="29">
                  <c:v>0.86</c:v>
                </c:pt>
                <c:pt idx="30">
                  <c:v>0.88800000000000001</c:v>
                </c:pt>
                <c:pt idx="31">
                  <c:v>0.91600000000000004</c:v>
                </c:pt>
                <c:pt idx="32">
                  <c:v>0.94400000000000006</c:v>
                </c:pt>
                <c:pt idx="33">
                  <c:v>0.97200000000000009</c:v>
                </c:pt>
                <c:pt idx="34">
                  <c:v>1</c:v>
                </c:pt>
              </c:numCache>
            </c:numRef>
          </c:val>
          <c:smooth val="0"/>
          <c:extLst>
            <c:ext xmlns:c16="http://schemas.microsoft.com/office/drawing/2014/chart" uri="{C3380CC4-5D6E-409C-BE32-E72D297353CC}">
              <c16:uniqueId val="{0000005B-9046-48DF-B22B-33F62DED7976}"/>
            </c:ext>
          </c:extLst>
        </c:ser>
        <c:ser>
          <c:idx val="8"/>
          <c:order val="8"/>
          <c:tx>
            <c:strRef>
              <c:f>'Data - SSA'!$J$1</c:f>
              <c:strCache>
                <c:ptCount val="1"/>
                <c:pt idx="0">
                  <c:v>%cum SSA06/07</c:v>
                </c:pt>
              </c:strCache>
            </c:strRef>
          </c:tx>
          <c:spPr>
            <a:ln w="38100">
              <a:solidFill>
                <a:srgbClr val="FF0000"/>
              </a:solidFill>
              <a:prstDash val="solid"/>
            </a:ln>
          </c:spPr>
          <c:marker>
            <c:symbol val="circle"/>
            <c:size val="5"/>
            <c:spPr>
              <a:solidFill>
                <a:srgbClr val="FF0000"/>
              </a:solidFill>
              <a:ln>
                <a:solidFill>
                  <a:srgbClr val="FF0000"/>
                </a:solidFill>
                <a:prstDash val="solid"/>
              </a:ln>
            </c:spPr>
          </c:marker>
          <c:dLbls>
            <c:dLbl>
              <c:idx val="1"/>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5E-9046-48DF-B22B-33F62DED7976}"/>
                </c:ext>
              </c:extLst>
            </c:dLbl>
            <c:dLbl>
              <c:idx val="4"/>
              <c:layout>
                <c:manualLayout>
                  <c:xMode val="edge"/>
                  <c:yMode val="edge"/>
                  <c:x val="0.16923076923076924"/>
                  <c:y val="0.59652509652509655"/>
                </c:manualLayout>
              </c:layout>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9046-48DF-B22B-33F62DED7976}"/>
                </c:ext>
              </c:extLst>
            </c:dLbl>
            <c:dLbl>
              <c:idx val="7"/>
              <c:layout>
                <c:manualLayout>
                  <c:xMode val="edge"/>
                  <c:yMode val="edge"/>
                  <c:x val="0.23916083916083916"/>
                  <c:y val="0.55308880308880304"/>
                </c:manualLayout>
              </c:layout>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C-9046-48DF-B22B-33F62DED7976}"/>
                </c:ext>
              </c:extLst>
            </c:dLbl>
            <c:dLbl>
              <c:idx val="31"/>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60-9046-48DF-B22B-33F62DED7976}"/>
                </c:ext>
              </c:extLst>
            </c:dLbl>
            <c:dLbl>
              <c:idx val="34"/>
              <c:layout>
                <c:manualLayout>
                  <c:xMode val="edge"/>
                  <c:yMode val="edge"/>
                  <c:x val="0.87692307692307692"/>
                  <c:y val="0"/>
                </c:manualLayout>
              </c:layout>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F-9046-48DF-B22B-33F62DED7976}"/>
                </c:ext>
              </c:extLst>
            </c:dLbl>
            <c:spPr>
              <a:noFill/>
              <a:ln w="25400">
                <a:noFill/>
              </a:ln>
            </c:spPr>
            <c:txPr>
              <a:bodyPr wrap="square" lIns="38100" tIns="19050" rIns="38100" bIns="19050" anchor="ctr">
                <a:spAutoFit/>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SSA'!$J$2:$J$38</c:f>
              <c:numCache>
                <c:formatCode>0.0%</c:formatCode>
                <c:ptCount val="37"/>
                <c:pt idx="1">
                  <c:v>0.08</c:v>
                </c:pt>
                <c:pt idx="4">
                  <c:v>0.16</c:v>
                </c:pt>
                <c:pt idx="7">
                  <c:v>0.24</c:v>
                </c:pt>
                <c:pt idx="10">
                  <c:v>0.31900000000000001</c:v>
                </c:pt>
                <c:pt idx="13">
                  <c:v>0.39900000000000002</c:v>
                </c:pt>
                <c:pt idx="16">
                  <c:v>0.48</c:v>
                </c:pt>
              </c:numCache>
            </c:numRef>
          </c:val>
          <c:smooth val="0"/>
          <c:extLst>
            <c:ext xmlns:c16="http://schemas.microsoft.com/office/drawing/2014/chart" uri="{C3380CC4-5D6E-409C-BE32-E72D297353CC}">
              <c16:uniqueId val="{00000061-9046-48DF-B22B-33F62DED7976}"/>
            </c:ext>
          </c:extLst>
        </c:ser>
        <c:ser>
          <c:idx val="5"/>
          <c:order val="9"/>
          <c:tx>
            <c:strRef>
              <c:f>'Data - SSA'!$K$1</c:f>
              <c:strCache>
                <c:ptCount val="1"/>
                <c:pt idx="0">
                  <c:v>mod % cum SSA06/07</c:v>
                </c:pt>
              </c:strCache>
            </c:strRef>
          </c:tx>
          <c:spPr>
            <a:ln w="38100">
              <a:solidFill>
                <a:srgbClr val="FF0000"/>
              </a:solidFill>
              <a:prstDash val="solid"/>
            </a:ln>
          </c:spPr>
          <c:marker>
            <c:symbol val="none"/>
          </c:marker>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SSA'!$K$2:$K$38</c:f>
              <c:numCache>
                <c:formatCode>0.0%</c:formatCode>
                <c:ptCount val="37"/>
                <c:pt idx="1">
                  <c:v>0.08</c:v>
                </c:pt>
                <c:pt idx="2">
                  <c:v>0.10666666666666667</c:v>
                </c:pt>
                <c:pt idx="3">
                  <c:v>0.13333333333333333</c:v>
                </c:pt>
                <c:pt idx="4">
                  <c:v>0.16</c:v>
                </c:pt>
                <c:pt idx="5">
                  <c:v>0.18666666666666668</c:v>
                </c:pt>
                <c:pt idx="6">
                  <c:v>0.21333333333333335</c:v>
                </c:pt>
                <c:pt idx="7">
                  <c:v>0.24</c:v>
                </c:pt>
                <c:pt idx="8">
                  <c:v>0.26633333333333331</c:v>
                </c:pt>
                <c:pt idx="9">
                  <c:v>0.29266666666666663</c:v>
                </c:pt>
                <c:pt idx="10">
                  <c:v>0.31900000000000001</c:v>
                </c:pt>
                <c:pt idx="11">
                  <c:v>0.34566666666666668</c:v>
                </c:pt>
                <c:pt idx="12">
                  <c:v>0.37233333333333335</c:v>
                </c:pt>
                <c:pt idx="13">
                  <c:v>0.39900000000000002</c:v>
                </c:pt>
                <c:pt idx="14">
                  <c:v>0.42599999999999999</c:v>
                </c:pt>
                <c:pt idx="15">
                  <c:v>0.45299999999999996</c:v>
                </c:pt>
                <c:pt idx="16">
                  <c:v>0.48</c:v>
                </c:pt>
              </c:numCache>
            </c:numRef>
          </c:val>
          <c:smooth val="0"/>
          <c:extLst>
            <c:ext xmlns:c16="http://schemas.microsoft.com/office/drawing/2014/chart" uri="{C3380CC4-5D6E-409C-BE32-E72D297353CC}">
              <c16:uniqueId val="{00000062-9046-48DF-B22B-33F62DED7976}"/>
            </c:ext>
          </c:extLst>
        </c:ser>
        <c:dLbls>
          <c:showLegendKey val="0"/>
          <c:showVal val="0"/>
          <c:showCatName val="0"/>
          <c:showSerName val="0"/>
          <c:showPercent val="0"/>
          <c:showBubbleSize val="0"/>
        </c:dLbls>
        <c:marker val="1"/>
        <c:smooth val="0"/>
        <c:axId val="114078832"/>
        <c:axId val="1"/>
      </c:lineChart>
      <c:lineChart>
        <c:grouping val="standard"/>
        <c:varyColors val="0"/>
        <c:ser>
          <c:idx val="6"/>
          <c:order val="4"/>
          <c:tx>
            <c:strRef>
              <c:f>'Data - SSA'!$F$1</c:f>
              <c:strCache>
                <c:ptCount val="1"/>
                <c:pt idx="0">
                  <c:v>SSA 05/06cum</c:v>
                </c:pt>
              </c:strCache>
            </c:strRef>
          </c:tx>
          <c:spPr>
            <a:ln w="19050">
              <a:noFill/>
            </a:ln>
          </c:spPr>
          <c:marker>
            <c:symbol val="none"/>
          </c:marker>
          <c:dLbls>
            <c:dLbl>
              <c:idx val="1"/>
              <c:layout>
                <c:manualLayout>
                  <c:xMode val="edge"/>
                  <c:yMode val="edge"/>
                  <c:x val="7.9720279720279716E-2"/>
                  <c:y val="0.65540540540540537"/>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A-9046-48DF-B22B-33F62DED7976}"/>
                </c:ext>
              </c:extLst>
            </c:dLbl>
            <c:dLbl>
              <c:idx val="4"/>
              <c:layout>
                <c:manualLayout>
                  <c:xMode val="edge"/>
                  <c:yMode val="edge"/>
                  <c:x val="0.15104895104895105"/>
                  <c:y val="0.62934362934362931"/>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9-9046-48DF-B22B-33F62DED7976}"/>
                </c:ext>
              </c:extLst>
            </c:dLbl>
            <c:dLbl>
              <c:idx val="7"/>
              <c:layout>
                <c:manualLayout>
                  <c:xMode val="edge"/>
                  <c:yMode val="edge"/>
                  <c:x val="0.21678321678321677"/>
                  <c:y val="0.60135135135135132"/>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8-9046-48DF-B22B-33F62DED7976}"/>
                </c:ext>
              </c:extLst>
            </c:dLbl>
            <c:dLbl>
              <c:idx val="10"/>
              <c:layout>
                <c:manualLayout>
                  <c:xMode val="edge"/>
                  <c:yMode val="edge"/>
                  <c:x val="0.28811188811188809"/>
                  <c:y val="0.57528957528957525"/>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B-9046-48DF-B22B-33F62DED7976}"/>
                </c:ext>
              </c:extLst>
            </c:dLbl>
            <c:dLbl>
              <c:idx val="19"/>
              <c:layout>
                <c:manualLayout>
                  <c:xMode val="edge"/>
                  <c:yMode val="edge"/>
                  <c:x val="0.50489510489510492"/>
                  <c:y val="0.49324324324324326"/>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5-9046-48DF-B22B-33F62DED7976}"/>
                </c:ext>
              </c:extLst>
            </c:dLbl>
            <c:dLbl>
              <c:idx val="22"/>
              <c:layout>
                <c:manualLayout>
                  <c:xMode val="edge"/>
                  <c:yMode val="edge"/>
                  <c:x val="0.57482517482517481"/>
                  <c:y val="0.46718146718146719"/>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6-9046-48DF-B22B-33F62DED7976}"/>
                </c:ext>
              </c:extLst>
            </c:dLbl>
            <c:dLbl>
              <c:idx val="25"/>
              <c:layout>
                <c:manualLayout>
                  <c:xMode val="edge"/>
                  <c:yMode val="edge"/>
                  <c:x val="0.64755244755244756"/>
                  <c:y val="0.44401544401544402"/>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7-9046-48DF-B22B-33F62DED7976}"/>
                </c:ext>
              </c:extLst>
            </c:dLbl>
            <c:dLbl>
              <c:idx val="28"/>
              <c:layout>
                <c:manualLayout>
                  <c:xMode val="edge"/>
                  <c:yMode val="edge"/>
                  <c:x val="0.71608391608391608"/>
                  <c:y val="0.41602316602316602"/>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4-9046-48DF-B22B-33F62DED7976}"/>
                </c:ext>
              </c:extLst>
            </c:dLbl>
            <c:dLbl>
              <c:idx val="31"/>
              <c:layout>
                <c:manualLayout>
                  <c:xMode val="edge"/>
                  <c:yMode val="edge"/>
                  <c:x val="0.79020979020979021"/>
                  <c:y val="0.38996138996138996"/>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3-9046-48DF-B22B-33F62DED7976}"/>
                </c:ext>
              </c:extLst>
            </c:dLbl>
            <c:numFmt formatCode="#,##0_ " sourceLinked="0"/>
            <c:spPr>
              <a:noFill/>
              <a:ln w="25400">
                <a:noFill/>
              </a:ln>
            </c:spPr>
            <c:txPr>
              <a:bodyPr wrap="square" lIns="38100" tIns="19050" rIns="38100" bIns="19050" anchor="ctr">
                <a:spAutoFit/>
              </a:bodyPr>
              <a:lstStyle/>
              <a:p>
                <a:pPr>
                  <a:defRPr sz="600" b="0" i="0" u="none" strike="noStrike" baseline="0">
                    <a:solidFill>
                      <a:srgbClr val="0000FF"/>
                    </a:solidFill>
                    <a:latin typeface="Times New Roman"/>
                    <a:ea typeface="Times New Roman"/>
                    <a:cs typeface="Times New Roman"/>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SSA'!$F$2:$F$38</c:f>
              <c:numCache>
                <c:formatCode>#,##0_);[Red]\(#,##0\)</c:formatCode>
                <c:ptCount val="37"/>
                <c:pt idx="1">
                  <c:v>443545298.85000002</c:v>
                </c:pt>
                <c:pt idx="4">
                  <c:v>886016883.74000001</c:v>
                </c:pt>
                <c:pt idx="7">
                  <c:v>1328094651.4100001</c:v>
                </c:pt>
                <c:pt idx="10">
                  <c:v>1771365922.2000003</c:v>
                </c:pt>
                <c:pt idx="13">
                  <c:v>2214036304.98</c:v>
                </c:pt>
                <c:pt idx="16">
                  <c:v>2657554946.1999998</c:v>
                </c:pt>
                <c:pt idx="19">
                  <c:v>3102681387.5999999</c:v>
                </c:pt>
                <c:pt idx="22">
                  <c:v>3548599719.0100002</c:v>
                </c:pt>
                <c:pt idx="25">
                  <c:v>3995212274.1199999</c:v>
                </c:pt>
                <c:pt idx="28">
                  <c:v>4443325049.8900003</c:v>
                </c:pt>
                <c:pt idx="31">
                  <c:v>4891523317.6499996</c:v>
                </c:pt>
                <c:pt idx="34">
                  <c:v>5339298800.3199997</c:v>
                </c:pt>
              </c:numCache>
            </c:numRef>
          </c:val>
          <c:smooth val="0"/>
          <c:extLst>
            <c:ext xmlns:c16="http://schemas.microsoft.com/office/drawing/2014/chart" uri="{C3380CC4-5D6E-409C-BE32-E72D297353CC}">
              <c16:uniqueId val="{0000006C-9046-48DF-B22B-33F62DED7976}"/>
            </c:ext>
          </c:extLst>
        </c:ser>
        <c:ser>
          <c:idx val="7"/>
          <c:order val="5"/>
          <c:tx>
            <c:strRef>
              <c:f>'Data - SSA'!$G$1</c:f>
              <c:strCache>
                <c:ptCount val="1"/>
                <c:pt idx="0">
                  <c:v>SSA 06/07cum</c:v>
                </c:pt>
              </c:strCache>
            </c:strRef>
          </c:tx>
          <c:spPr>
            <a:ln w="19050">
              <a:noFill/>
            </a:ln>
          </c:spPr>
          <c:marker>
            <c:symbol val="none"/>
          </c:marker>
          <c:dLbls>
            <c:dLbl>
              <c:idx val="2"/>
              <c:layout>
                <c:manualLayout>
                  <c:xMode val="edge"/>
                  <c:yMode val="edge"/>
                  <c:x val="0.10209790209790209"/>
                  <c:y val="0.65444015444015446"/>
                </c:manualLayout>
              </c:layout>
              <c:numFmt formatCode="#,##0" sourceLinked="0"/>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7-9046-48DF-B22B-33F62DED7976}"/>
                </c:ext>
              </c:extLst>
            </c:dLbl>
            <c:dLbl>
              <c:idx val="5"/>
              <c:layout>
                <c:manualLayout>
                  <c:xMode val="edge"/>
                  <c:yMode val="edge"/>
                  <c:x val="0.17342657342657342"/>
                  <c:y val="0.6283783783783784"/>
                </c:manualLayout>
              </c:layout>
              <c:numFmt formatCode="#,##0" sourceLinked="0"/>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0-9046-48DF-B22B-33F62DED7976}"/>
                </c:ext>
              </c:extLst>
            </c:dLbl>
            <c:dLbl>
              <c:idx val="8"/>
              <c:layout>
                <c:manualLayout>
                  <c:xMode val="edge"/>
                  <c:yMode val="edge"/>
                  <c:x val="0.24475524475524477"/>
                  <c:y val="0.60038610038610041"/>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6-9046-48DF-B22B-33F62DED7976}"/>
                </c:ext>
              </c:extLst>
            </c:dLbl>
            <c:dLbl>
              <c:idx val="11"/>
              <c:layout>
                <c:manualLayout>
                  <c:xMode val="edge"/>
                  <c:yMode val="edge"/>
                  <c:x val="0.31328671328671331"/>
                  <c:y val="0.57625482625482627"/>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8-9046-48DF-B22B-33F62DED7976}"/>
                </c:ext>
              </c:extLst>
            </c:dLbl>
            <c:dLbl>
              <c:idx val="14"/>
              <c:layout>
                <c:manualLayout>
                  <c:xMode val="edge"/>
                  <c:yMode val="edge"/>
                  <c:x val="0.38881118881118881"/>
                  <c:y val="0.5424710424710425"/>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5-9046-48DF-B22B-33F62DED7976}"/>
                </c:ext>
              </c:extLst>
            </c:dLbl>
            <c:dLbl>
              <c:idx val="17"/>
              <c:layout>
                <c:manualLayout>
                  <c:xMode val="edge"/>
                  <c:yMode val="edge"/>
                  <c:x val="0.46153846153846156"/>
                  <c:y val="0.51544401544401541"/>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4-9046-48DF-B22B-33F62DED7976}"/>
                </c:ext>
              </c:extLst>
            </c:dLbl>
            <c:dLbl>
              <c:idx val="20"/>
              <c:layout>
                <c:manualLayout>
                  <c:xMode val="edge"/>
                  <c:yMode val="edge"/>
                  <c:x val="0.53146853146853146"/>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3-9046-48DF-B22B-33F62DED7976}"/>
                </c:ext>
              </c:extLst>
            </c:dLbl>
            <c:dLbl>
              <c:idx val="23"/>
              <c:layout>
                <c:manualLayout>
                  <c:xMode val="edge"/>
                  <c:yMode val="edge"/>
                  <c:x val="0.60139860139860135"/>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2-9046-48DF-B22B-33F62DED7976}"/>
                </c:ext>
              </c:extLst>
            </c:dLbl>
            <c:dLbl>
              <c:idx val="26"/>
              <c:layout>
                <c:manualLayout>
                  <c:xMode val="edge"/>
                  <c:yMode val="edge"/>
                  <c:x val="0.6741258741258741"/>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71-9046-48DF-B22B-33F62DED7976}"/>
                </c:ext>
              </c:extLst>
            </c:dLbl>
            <c:dLbl>
              <c:idx val="29"/>
              <c:layout>
                <c:manualLayout>
                  <c:xMode val="edge"/>
                  <c:yMode val="edge"/>
                  <c:x val="0.74545454545454548"/>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F-9046-48DF-B22B-33F62DED7976}"/>
                </c:ext>
              </c:extLst>
            </c:dLbl>
            <c:dLbl>
              <c:idx val="32"/>
              <c:layout>
                <c:manualLayout>
                  <c:xMode val="edge"/>
                  <c:yMode val="edge"/>
                  <c:x val="0.81678321678321675"/>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E-9046-48DF-B22B-33F62DED7976}"/>
                </c:ext>
              </c:extLst>
            </c:dLbl>
            <c:dLbl>
              <c:idx val="35"/>
              <c:layout>
                <c:manualLayout>
                  <c:xMode val="edge"/>
                  <c:yMode val="edge"/>
                  <c:x val="0.88671328671328675"/>
                  <c:y val="0"/>
                </c:manualLayout>
              </c:layout>
              <c:spPr>
                <a:noFill/>
                <a:ln w="25400">
                  <a:noFill/>
                </a:ln>
              </c:spPr>
              <c:txPr>
                <a:bodyPr/>
                <a:lstStyle/>
                <a:p>
                  <a:pPr>
                    <a:defRPr sz="6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D-9046-48DF-B22B-33F62DED7976}"/>
                </c:ext>
              </c:extLst>
            </c:dLbl>
            <c:spPr>
              <a:noFill/>
              <a:ln w="25400">
                <a:noFill/>
              </a:ln>
            </c:spPr>
            <c:txPr>
              <a:bodyPr wrap="square" lIns="38100" tIns="19050" rIns="38100" bIns="19050" anchor="ctr">
                <a:spAutoFit/>
              </a:bodyPr>
              <a:lstStyle/>
              <a:p>
                <a:pPr>
                  <a:defRPr sz="600" b="1" i="0" u="none" strike="noStrike" baseline="0">
                    <a:solidFill>
                      <a:srgbClr val="FF0000"/>
                    </a:solidFill>
                    <a:latin typeface="Times New Roman"/>
                    <a:ea typeface="Times New Roman"/>
                    <a:cs typeface="Times New Roman"/>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SSA'!$G$2:$G$38</c:f>
              <c:numCache>
                <c:formatCode>#,##0_);[Red]\(#,##0\)</c:formatCode>
                <c:ptCount val="37"/>
                <c:pt idx="2">
                  <c:v>451771361.54999995</c:v>
                </c:pt>
                <c:pt idx="5">
                  <c:v>903826358.02999997</c:v>
                </c:pt>
                <c:pt idx="8">
                  <c:v>1356033976.6999998</c:v>
                </c:pt>
                <c:pt idx="11">
                  <c:v>1808053796.26</c:v>
                </c:pt>
                <c:pt idx="14">
                  <c:v>2261045242.0199995</c:v>
                </c:pt>
                <c:pt idx="17">
                  <c:v>2715651650.8499999</c:v>
                </c:pt>
              </c:numCache>
            </c:numRef>
          </c:val>
          <c:smooth val="0"/>
          <c:extLst>
            <c:ext xmlns:c16="http://schemas.microsoft.com/office/drawing/2014/chart" uri="{C3380CC4-5D6E-409C-BE32-E72D297353CC}">
              <c16:uniqueId val="{00000079-9046-48DF-B22B-33F62DED7976}"/>
            </c:ext>
          </c:extLst>
        </c:ser>
        <c:dLbls>
          <c:showLegendKey val="0"/>
          <c:showVal val="0"/>
          <c:showCatName val="0"/>
          <c:showSerName val="0"/>
          <c:showPercent val="0"/>
          <c:showBubbleSize val="0"/>
        </c:dLbls>
        <c:marker val="1"/>
        <c:smooth val="0"/>
        <c:axId val="3"/>
        <c:axId val="4"/>
      </c:lineChart>
      <c:catAx>
        <c:axId val="114078832"/>
        <c:scaling>
          <c:orientation val="minMax"/>
        </c:scaling>
        <c:delete val="0"/>
        <c:axPos val="b"/>
        <c:numFmt formatCode="General" sourceLinked="0"/>
        <c:majorTickMark val="none"/>
        <c:minorTickMark val="none"/>
        <c:tickLblPos val="nextTo"/>
        <c:spPr>
          <a:ln w="3175">
            <a:solidFill>
              <a:srgbClr val="000000"/>
            </a:solidFill>
            <a:prstDash val="solid"/>
          </a:ln>
        </c:spPr>
        <c:txPr>
          <a:bodyPr rot="60000" vert="horz"/>
          <a:lstStyle/>
          <a:p>
            <a:pPr>
              <a:defRPr sz="900" b="0" i="0" u="none" strike="noStrike" baseline="0">
                <a:solidFill>
                  <a:srgbClr val="0000FF"/>
                </a:solidFill>
                <a:latin typeface="Times New Roman"/>
                <a:ea typeface="Times New Roman"/>
                <a:cs typeface="Times New Roman"/>
              </a:defRPr>
            </a:pPr>
            <a:endParaRPr lang="en-US"/>
          </a:p>
        </c:txPr>
        <c:crossAx val="1"/>
        <c:crosses val="autoZero"/>
        <c:auto val="1"/>
        <c:lblAlgn val="ctr"/>
        <c:lblOffset val="0"/>
        <c:tickLblSkip val="1"/>
        <c:tickMarkSkip val="1"/>
        <c:noMultiLvlLbl val="0"/>
      </c:catAx>
      <c:valAx>
        <c:axId val="1"/>
        <c:scaling>
          <c:orientation val="minMax"/>
          <c:max val="1.05"/>
        </c:scaling>
        <c:delete val="0"/>
        <c:axPos val="l"/>
        <c:title>
          <c:tx>
            <c:rich>
              <a:bodyPr rot="0" vert="horz"/>
              <a:lstStyle/>
              <a:p>
                <a:pPr algn="ctr">
                  <a:defRPr sz="1000" b="0" i="0" u="none" strike="noStrike" baseline="0">
                    <a:solidFill>
                      <a:srgbClr val="0000FF"/>
                    </a:solidFill>
                    <a:latin typeface="Times New Roman"/>
                    <a:ea typeface="Times New Roman"/>
                    <a:cs typeface="Times New Roman"/>
                  </a:defRPr>
                </a:pPr>
                <a:r>
                  <a:rPr lang="en-US"/>
                  <a:t>%</a:t>
                </a:r>
              </a:p>
            </c:rich>
          </c:tx>
          <c:layout>
            <c:manualLayout>
              <c:xMode val="edge"/>
              <c:yMode val="edge"/>
              <c:x val="6.5734265734265732E-2"/>
              <c:y val="9.3629343629343623E-2"/>
            </c:manualLayout>
          </c:layout>
          <c:overlay val="0"/>
          <c:spPr>
            <a:noFill/>
            <a:ln w="25400">
              <a:noFill/>
            </a:ln>
          </c:spPr>
        </c:title>
        <c:numFmt formatCode="[&gt;1]&quot;&quot;;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114078832"/>
        <c:crosses val="autoZero"/>
        <c:crossBetween val="between"/>
        <c:majorUnit val="0.05"/>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00000000"/>
          <c:min val="0"/>
        </c:scaling>
        <c:delete val="0"/>
        <c:axPos val="r"/>
        <c:title>
          <c:tx>
            <c:rich>
              <a:bodyPr rot="0" vert="horz"/>
              <a:lstStyle/>
              <a:p>
                <a:pPr algn="ctr">
                  <a:defRPr sz="1000" b="0" i="0" u="none" strike="noStrike" baseline="0">
                    <a:solidFill>
                      <a:srgbClr val="0000FF"/>
                    </a:solidFill>
                    <a:latin typeface="Times New Roman"/>
                    <a:ea typeface="Times New Roman"/>
                    <a:cs typeface="Times New Roman"/>
                  </a:defRPr>
                </a:pPr>
                <a:r>
                  <a:rPr lang="en-US"/>
                  <a:t>$Millions</a:t>
                </a:r>
              </a:p>
            </c:rich>
          </c:tx>
          <c:layout>
            <c:manualLayout>
              <c:xMode val="edge"/>
              <c:yMode val="edge"/>
              <c:x val="0.85734265734265735"/>
              <c:y val="9.1698841698841696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3"/>
        <c:crosses val="max"/>
        <c:crossBetween val="between"/>
        <c:majorUnit val="500000000"/>
        <c:minorUnit val="500000000"/>
        <c:dispUnits>
          <c:builtInUnit val="millions"/>
        </c:dispUnits>
      </c:valAx>
      <c:spPr>
        <a:solidFill>
          <a:srgbClr val="FFFFFF"/>
        </a:solidFill>
        <a:ln w="12700">
          <a:solidFill>
            <a:srgbClr val="808080"/>
          </a:solidFill>
          <a:prstDash val="solid"/>
        </a:ln>
      </c:spPr>
    </c:plotArea>
    <c:plotVisOnly val="1"/>
    <c:dispBlanksAs val="gap"/>
    <c:showDLblsOverMax val="0"/>
  </c:chart>
  <c:spPr>
    <a:noFill/>
    <a:ln w="6350">
      <a:noFill/>
    </a:ln>
  </c:spPr>
  <c:txPr>
    <a:bodyPr/>
    <a:lstStyle/>
    <a:p>
      <a:pPr>
        <a:defRPr sz="875" b="0" i="0" u="none" strike="noStrike" baseline="0">
          <a:solidFill>
            <a:srgbClr val="000000"/>
          </a:solidFill>
          <a:latin typeface="Times New Roman"/>
          <a:ea typeface="Times New Roman"/>
          <a:cs typeface="Times New Roman"/>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146853146853149E-2"/>
          <c:y val="0.11583011583011583"/>
          <c:w val="0.88391608391608389"/>
          <c:h val="0.57722007722007718"/>
        </c:manualLayout>
      </c:layout>
      <c:barChart>
        <c:barDir val="col"/>
        <c:grouping val="stacked"/>
        <c:varyColors val="0"/>
        <c:ser>
          <c:idx val="0"/>
          <c:order val="0"/>
          <c:tx>
            <c:strRef>
              <c:f>'Data - SSA'!$B$1</c:f>
              <c:strCache>
                <c:ptCount val="1"/>
                <c:pt idx="0">
                  <c:v>HOAA cum</c:v>
                </c:pt>
              </c:strCache>
            </c:strRef>
          </c:tx>
          <c:spPr>
            <a:solidFill>
              <a:srgbClr val="00CC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0-F232-4F82-9D61-17B5378D399E}"/>
              </c:ext>
            </c:extLst>
          </c:dPt>
          <c:dPt>
            <c:idx val="2"/>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D-F232-4F82-9D61-17B5378D399E}"/>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F232-4F82-9D61-17B5378D399E}"/>
              </c:ext>
            </c:extLst>
          </c:dPt>
          <c:dPt>
            <c:idx val="5"/>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E-F232-4F82-9D61-17B5378D399E}"/>
              </c:ext>
            </c:extLst>
          </c:dPt>
          <c:dPt>
            <c:idx val="7"/>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2-F232-4F82-9D61-17B5378D399E}"/>
              </c:ext>
            </c:extLst>
          </c:dPt>
          <c:dPt>
            <c:idx val="8"/>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F-F232-4F82-9D61-17B5378D399E}"/>
              </c:ext>
            </c:extLst>
          </c:dPt>
          <c:dPt>
            <c:idx val="10"/>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F232-4F82-9D61-17B5378D399E}"/>
              </c:ext>
            </c:extLst>
          </c:dPt>
          <c:dPt>
            <c:idx val="11"/>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C-F232-4F82-9D61-17B5378D399E}"/>
              </c:ext>
            </c:extLst>
          </c:dPt>
          <c:dPt>
            <c:idx val="1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A-F232-4F82-9D61-17B5378D399E}"/>
              </c:ext>
            </c:extLst>
          </c:dPt>
          <c:dPt>
            <c:idx val="14"/>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0B-F232-4F82-9D61-17B5378D399E}"/>
              </c:ext>
            </c:extLst>
          </c:dPt>
          <c:dPt>
            <c:idx val="16"/>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4-F232-4F82-9D61-17B5378D399E}"/>
              </c:ext>
            </c:extLst>
          </c:dPt>
          <c:dPt>
            <c:idx val="17"/>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0-F232-4F82-9D61-17B5378D399E}"/>
              </c:ext>
            </c:extLst>
          </c:dPt>
          <c:dPt>
            <c:idx val="19"/>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F232-4F82-9D61-17B5378D399E}"/>
              </c:ext>
            </c:extLst>
          </c:dPt>
          <c:dPt>
            <c:idx val="20"/>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1-F232-4F82-9D61-17B5378D399E}"/>
              </c:ext>
            </c:extLst>
          </c:dPt>
          <c:dPt>
            <c:idx val="2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6-F232-4F82-9D61-17B5378D399E}"/>
              </c:ext>
            </c:extLst>
          </c:dPt>
          <c:dPt>
            <c:idx val="23"/>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2-F232-4F82-9D61-17B5378D399E}"/>
              </c:ext>
            </c:extLst>
          </c:dPt>
          <c:dPt>
            <c:idx val="2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F232-4F82-9D61-17B5378D399E}"/>
              </c:ext>
            </c:extLst>
          </c:dPt>
          <c:dPt>
            <c:idx val="26"/>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3-F232-4F82-9D61-17B5378D399E}"/>
              </c:ext>
            </c:extLst>
          </c:dPt>
          <c:dPt>
            <c:idx val="28"/>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8-F232-4F82-9D61-17B5378D399E}"/>
              </c:ext>
            </c:extLst>
          </c:dPt>
          <c:dPt>
            <c:idx val="29"/>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4-F232-4F82-9D61-17B5378D399E}"/>
              </c:ext>
            </c:extLst>
          </c:dPt>
          <c:dPt>
            <c:idx val="3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9-F232-4F82-9D61-17B5378D399E}"/>
              </c:ext>
            </c:extLst>
          </c:dPt>
          <c:dPt>
            <c:idx val="32"/>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5-F232-4F82-9D61-17B5378D399E}"/>
              </c:ext>
            </c:extLst>
          </c:dPt>
          <c:dPt>
            <c:idx val="3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17-F232-4F82-9D61-17B5378D399E}"/>
              </c:ext>
            </c:extLst>
          </c:dPt>
          <c:dPt>
            <c:idx val="35"/>
            <c:invertIfNegative val="0"/>
            <c:bubble3D val="0"/>
            <c:spPr>
              <a:solidFill>
                <a:srgbClr val="FF8080"/>
              </a:solidFill>
              <a:ln w="12700">
                <a:solidFill>
                  <a:srgbClr val="000000"/>
                </a:solidFill>
                <a:prstDash val="solid"/>
              </a:ln>
            </c:spPr>
            <c:extLst>
              <c:ext xmlns:c16="http://schemas.microsoft.com/office/drawing/2014/chart" uri="{C3380CC4-5D6E-409C-BE32-E72D297353CC}">
                <c16:uniqueId val="{00000016-F232-4F82-9D61-17B5378D399E}"/>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SSA'!$B$2:$B$38</c:f>
              <c:numCache>
                <c:formatCode>#,##0_ </c:formatCode>
                <c:ptCount val="37"/>
                <c:pt idx="1">
                  <c:v>254813440.35000002</c:v>
                </c:pt>
                <c:pt idx="2">
                  <c:v>262612065.77999997</c:v>
                </c:pt>
                <c:pt idx="4">
                  <c:v>509546448.64000005</c:v>
                </c:pt>
                <c:pt idx="5">
                  <c:v>525707450.72999996</c:v>
                </c:pt>
                <c:pt idx="7">
                  <c:v>763049039.57000005</c:v>
                </c:pt>
                <c:pt idx="8">
                  <c:v>788029713.24000001</c:v>
                </c:pt>
                <c:pt idx="10">
                  <c:v>1017026111.1200001</c:v>
                </c:pt>
                <c:pt idx="11">
                  <c:v>1050360644.8099999</c:v>
                </c:pt>
                <c:pt idx="13">
                  <c:v>1271046497.9300001</c:v>
                </c:pt>
                <c:pt idx="14">
                  <c:v>1313494029.3</c:v>
                </c:pt>
                <c:pt idx="16">
                  <c:v>1525952189.4200001</c:v>
                </c:pt>
                <c:pt idx="17">
                  <c:v>1577617833.0899999</c:v>
                </c:pt>
                <c:pt idx="19">
                  <c:v>1782421557.8200002</c:v>
                </c:pt>
                <c:pt idx="22">
                  <c:v>2039715273.0500002</c:v>
                </c:pt>
                <c:pt idx="25">
                  <c:v>2297786924.9200001</c:v>
                </c:pt>
                <c:pt idx="28">
                  <c:v>2557225300.7200003</c:v>
                </c:pt>
                <c:pt idx="31">
                  <c:v>2816622733.1300001</c:v>
                </c:pt>
                <c:pt idx="34">
                  <c:v>3074796451.04</c:v>
                </c:pt>
              </c:numCache>
            </c:numRef>
          </c:val>
          <c:extLst>
            <c:ext xmlns:c16="http://schemas.microsoft.com/office/drawing/2014/chart" uri="{C3380CC4-5D6E-409C-BE32-E72D297353CC}">
              <c16:uniqueId val="{00000018-F232-4F82-9D61-17B5378D399E}"/>
            </c:ext>
          </c:extLst>
        </c:ser>
        <c:ser>
          <c:idx val="2"/>
          <c:order val="1"/>
          <c:tx>
            <c:strRef>
              <c:f>'Data - SSA'!$C$1</c:f>
              <c:strCache>
                <c:ptCount val="1"/>
                <c:pt idx="0">
                  <c:v>NOAA cum</c:v>
                </c:pt>
              </c:strCache>
            </c:strRef>
          </c:tx>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w="12700">
              <a:solidFill>
                <a:srgbClr val="000000"/>
              </a:solidFill>
              <a:prstDash val="solid"/>
            </a:ln>
          </c:spPr>
          <c:invertIfNegative val="0"/>
          <c:dPt>
            <c:idx val="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0-F232-4F82-9D61-17B5378D399E}"/>
              </c:ext>
            </c:extLst>
          </c:dPt>
          <c:dPt>
            <c:idx val="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C-F232-4F82-9D61-17B5378D399E}"/>
              </c:ext>
            </c:extLst>
          </c:dPt>
          <c:dPt>
            <c:idx val="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F-F232-4F82-9D61-17B5378D399E}"/>
              </c:ext>
            </c:extLst>
          </c:dPt>
          <c:dPt>
            <c:idx val="5"/>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D-F232-4F82-9D61-17B5378D399E}"/>
              </c:ext>
            </c:extLst>
          </c:dPt>
          <c:dPt>
            <c:idx val="7"/>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E-F232-4F82-9D61-17B5378D399E}"/>
              </c:ext>
            </c:extLst>
          </c:dPt>
          <c:dPt>
            <c:idx val="8"/>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E-F232-4F82-9D61-17B5378D399E}"/>
              </c:ext>
            </c:extLst>
          </c:dPt>
          <c:dPt>
            <c:idx val="10"/>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D-F232-4F82-9D61-17B5378D399E}"/>
              </c:ext>
            </c:extLst>
          </c:dPt>
          <c:dPt>
            <c:idx val="1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B-F232-4F82-9D61-17B5378D399E}"/>
              </c:ext>
            </c:extLst>
          </c:dPt>
          <c:dPt>
            <c:idx val="13"/>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19-F232-4F82-9D61-17B5378D399E}"/>
              </c:ext>
            </c:extLst>
          </c:dPt>
          <c:dPt>
            <c:idx val="1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A-F232-4F82-9D61-17B5378D399E}"/>
              </c:ext>
            </c:extLst>
          </c:dPt>
          <c:dPt>
            <c:idx val="16"/>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C-F232-4F82-9D61-17B5378D399E}"/>
              </c:ext>
            </c:extLst>
          </c:dPt>
          <c:dPt>
            <c:idx val="17"/>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1F-F232-4F82-9D61-17B5378D399E}"/>
              </c:ext>
            </c:extLst>
          </c:dPt>
          <c:dPt>
            <c:idx val="19"/>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B-F232-4F82-9D61-17B5378D399E}"/>
              </c:ext>
            </c:extLst>
          </c:dPt>
          <c:dPt>
            <c:idx val="20"/>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0-F232-4F82-9D61-17B5378D399E}"/>
              </c:ext>
            </c:extLst>
          </c:dPt>
          <c:dPt>
            <c:idx val="2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A-F232-4F82-9D61-17B5378D399E}"/>
              </c:ext>
            </c:extLst>
          </c:dPt>
          <c:dPt>
            <c:idx val="23"/>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1-F232-4F82-9D61-17B5378D399E}"/>
              </c:ext>
            </c:extLst>
          </c:dPt>
          <c:dPt>
            <c:idx val="25"/>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9-F232-4F82-9D61-17B5378D399E}"/>
              </c:ext>
            </c:extLst>
          </c:dPt>
          <c:dPt>
            <c:idx val="26"/>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2-F232-4F82-9D61-17B5378D399E}"/>
              </c:ext>
            </c:extLst>
          </c:dPt>
          <c:dPt>
            <c:idx val="28"/>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8-F232-4F82-9D61-17B5378D399E}"/>
              </c:ext>
            </c:extLst>
          </c:dPt>
          <c:dPt>
            <c:idx val="29"/>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3-F232-4F82-9D61-17B5378D399E}"/>
              </c:ext>
            </c:extLst>
          </c:dPt>
          <c:dPt>
            <c:idx val="31"/>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7-F232-4F82-9D61-17B5378D399E}"/>
              </c:ext>
            </c:extLst>
          </c:dPt>
          <c:dPt>
            <c:idx val="32"/>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4-F232-4F82-9D61-17B5378D399E}"/>
              </c:ext>
            </c:extLst>
          </c:dPt>
          <c:dPt>
            <c:idx val="34"/>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26-F232-4F82-9D61-17B5378D399E}"/>
              </c:ext>
            </c:extLst>
          </c:dPt>
          <c:dPt>
            <c:idx val="35"/>
            <c:invertIfNegative val="0"/>
            <c:bubble3D val="0"/>
            <c:spPr>
              <a:pattFill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25-F232-4F82-9D61-17B5378D399E}"/>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SSA'!$C$2:$C$38</c:f>
              <c:numCache>
                <c:formatCode>#,##0_ </c:formatCode>
                <c:ptCount val="37"/>
                <c:pt idx="1">
                  <c:v>54824272.759999998</c:v>
                </c:pt>
                <c:pt idx="2">
                  <c:v>50848083.640000001</c:v>
                </c:pt>
                <c:pt idx="4">
                  <c:v>109245702.31</c:v>
                </c:pt>
                <c:pt idx="5">
                  <c:v>101385951.37</c:v>
                </c:pt>
                <c:pt idx="7">
                  <c:v>163201330.57999998</c:v>
                </c:pt>
                <c:pt idx="8">
                  <c:v>151434500.78</c:v>
                </c:pt>
                <c:pt idx="10">
                  <c:v>216875989.53999996</c:v>
                </c:pt>
                <c:pt idx="11">
                  <c:v>201013845.19</c:v>
                </c:pt>
                <c:pt idx="13">
                  <c:v>270039560.54999995</c:v>
                </c:pt>
                <c:pt idx="14">
                  <c:v>250150266.06</c:v>
                </c:pt>
                <c:pt idx="16">
                  <c:v>323049372.80999994</c:v>
                </c:pt>
                <c:pt idx="17">
                  <c:v>298770435.23000002</c:v>
                </c:pt>
                <c:pt idx="19">
                  <c:v>375259700.73999995</c:v>
                </c:pt>
                <c:pt idx="22">
                  <c:v>427163086.12999994</c:v>
                </c:pt>
                <c:pt idx="25">
                  <c:v>478733769.8499999</c:v>
                </c:pt>
                <c:pt idx="28">
                  <c:v>530195793.01999992</c:v>
                </c:pt>
                <c:pt idx="31">
                  <c:v>581217551.5999999</c:v>
                </c:pt>
                <c:pt idx="34">
                  <c:v>631426961.28999996</c:v>
                </c:pt>
              </c:numCache>
            </c:numRef>
          </c:val>
          <c:extLst>
            <c:ext xmlns:c16="http://schemas.microsoft.com/office/drawing/2014/chart" uri="{C3380CC4-5D6E-409C-BE32-E72D297353CC}">
              <c16:uniqueId val="{00000031-F232-4F82-9D61-17B5378D399E}"/>
            </c:ext>
          </c:extLst>
        </c:ser>
        <c:ser>
          <c:idx val="3"/>
          <c:order val="2"/>
          <c:tx>
            <c:strRef>
              <c:f>'Data - SSA'!$D$1</c:f>
              <c:strCache>
                <c:ptCount val="1"/>
                <c:pt idx="0">
                  <c:v>HDA cum</c:v>
                </c:pt>
              </c:strCache>
            </c:strRef>
          </c:tx>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w="12700">
              <a:solidFill>
                <a:srgbClr val="000000"/>
              </a:solidFill>
              <a:prstDash val="solid"/>
            </a:ln>
          </c:spPr>
          <c:invertIfNegative val="0"/>
          <c:dPt>
            <c:idx val="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9-F232-4F82-9D61-17B5378D399E}"/>
              </c:ext>
            </c:extLst>
          </c:dPt>
          <c:dPt>
            <c:idx val="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6-F232-4F82-9D61-17B5378D399E}"/>
              </c:ext>
            </c:extLst>
          </c:dPt>
          <c:dPt>
            <c:idx val="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8-F232-4F82-9D61-17B5378D399E}"/>
              </c:ext>
            </c:extLst>
          </c:dPt>
          <c:dPt>
            <c:idx val="5"/>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7-F232-4F82-9D61-17B5378D399E}"/>
              </c:ext>
            </c:extLst>
          </c:dPt>
          <c:dPt>
            <c:idx val="7"/>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7-F232-4F82-9D61-17B5378D399E}"/>
              </c:ext>
            </c:extLst>
          </c:dPt>
          <c:dPt>
            <c:idx val="8"/>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8-F232-4F82-9D61-17B5378D399E}"/>
              </c:ext>
            </c:extLst>
          </c:dPt>
          <c:dPt>
            <c:idx val="10"/>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6-F232-4F82-9D61-17B5378D399E}"/>
              </c:ext>
            </c:extLst>
          </c:dPt>
          <c:dPt>
            <c:idx val="1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5-F232-4F82-9D61-17B5378D399E}"/>
              </c:ext>
            </c:extLst>
          </c:dPt>
          <c:dPt>
            <c:idx val="13"/>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3-F232-4F82-9D61-17B5378D399E}"/>
              </c:ext>
            </c:extLst>
          </c:dPt>
          <c:dPt>
            <c:idx val="1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4-F232-4F82-9D61-17B5378D399E}"/>
              </c:ext>
            </c:extLst>
          </c:dPt>
          <c:dPt>
            <c:idx val="16"/>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5-F232-4F82-9D61-17B5378D399E}"/>
              </c:ext>
            </c:extLst>
          </c:dPt>
          <c:dPt>
            <c:idx val="17"/>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9-F232-4F82-9D61-17B5378D399E}"/>
              </c:ext>
            </c:extLst>
          </c:dPt>
          <c:dPt>
            <c:idx val="19"/>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4-F232-4F82-9D61-17B5378D399E}"/>
              </c:ext>
            </c:extLst>
          </c:dPt>
          <c:dPt>
            <c:idx val="20"/>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A-F232-4F82-9D61-17B5378D399E}"/>
              </c:ext>
            </c:extLst>
          </c:dPt>
          <c:dPt>
            <c:idx val="2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3-F232-4F82-9D61-17B5378D399E}"/>
              </c:ext>
            </c:extLst>
          </c:dPt>
          <c:dPt>
            <c:idx val="23"/>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B-F232-4F82-9D61-17B5378D399E}"/>
              </c:ext>
            </c:extLst>
          </c:dPt>
          <c:dPt>
            <c:idx val="25"/>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2-F232-4F82-9D61-17B5378D399E}"/>
              </c:ext>
            </c:extLst>
          </c:dPt>
          <c:dPt>
            <c:idx val="26"/>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C-F232-4F82-9D61-17B5378D399E}"/>
              </c:ext>
            </c:extLst>
          </c:dPt>
          <c:dPt>
            <c:idx val="28"/>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1-F232-4F82-9D61-17B5378D399E}"/>
              </c:ext>
            </c:extLst>
          </c:dPt>
          <c:dPt>
            <c:idx val="29"/>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D-F232-4F82-9D61-17B5378D399E}"/>
              </c:ext>
            </c:extLst>
          </c:dPt>
          <c:dPt>
            <c:idx val="31"/>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32-F232-4F82-9D61-17B5378D399E}"/>
              </c:ext>
            </c:extLst>
          </c:dPt>
          <c:dPt>
            <c:idx val="32"/>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E-F232-4F82-9D61-17B5378D399E}"/>
              </c:ext>
            </c:extLst>
          </c:dPt>
          <c:dPt>
            <c:idx val="34"/>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99CCFF" mc:Ignorable="a14" a14:legacySpreadsheetColorIndex="44"/>
                </a:bgClr>
              </a:pattFill>
              <a:ln w="12700">
                <a:solidFill>
                  <a:srgbClr val="000000"/>
                </a:solidFill>
                <a:prstDash val="solid"/>
              </a:ln>
            </c:spPr>
            <c:extLst>
              <c:ext xmlns:c16="http://schemas.microsoft.com/office/drawing/2014/chart" uri="{C3380CC4-5D6E-409C-BE32-E72D297353CC}">
                <c16:uniqueId val="{00000040-F232-4F82-9D61-17B5378D399E}"/>
              </c:ext>
            </c:extLst>
          </c:dPt>
          <c:dPt>
            <c:idx val="35"/>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3F-F232-4F82-9D61-17B5378D399E}"/>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SSA'!$D$2:$D$38</c:f>
              <c:numCache>
                <c:formatCode>#,##0_ </c:formatCode>
                <c:ptCount val="37"/>
                <c:pt idx="1">
                  <c:v>30759673.500000004</c:v>
                </c:pt>
                <c:pt idx="2">
                  <c:v>31614873.170000002</c:v>
                </c:pt>
                <c:pt idx="4">
                  <c:v>61314978.560000002</c:v>
                </c:pt>
                <c:pt idx="5">
                  <c:v>63218571.369999997</c:v>
                </c:pt>
                <c:pt idx="7">
                  <c:v>92105509.859999999</c:v>
                </c:pt>
                <c:pt idx="8">
                  <c:v>95039217.159999996</c:v>
                </c:pt>
                <c:pt idx="10">
                  <c:v>123099990.94</c:v>
                </c:pt>
                <c:pt idx="11">
                  <c:v>126742843.41999999</c:v>
                </c:pt>
                <c:pt idx="13">
                  <c:v>154137522.75999999</c:v>
                </c:pt>
                <c:pt idx="14">
                  <c:v>158538509.09999999</c:v>
                </c:pt>
                <c:pt idx="16">
                  <c:v>185268748.82999998</c:v>
                </c:pt>
                <c:pt idx="17">
                  <c:v>190542637.96000001</c:v>
                </c:pt>
                <c:pt idx="19">
                  <c:v>216479757.61999997</c:v>
                </c:pt>
                <c:pt idx="22">
                  <c:v>247402048.20999998</c:v>
                </c:pt>
                <c:pt idx="25">
                  <c:v>278524026.38999999</c:v>
                </c:pt>
                <c:pt idx="28">
                  <c:v>309609640.46999997</c:v>
                </c:pt>
                <c:pt idx="31">
                  <c:v>340650119.70999998</c:v>
                </c:pt>
                <c:pt idx="34">
                  <c:v>372413450.70999998</c:v>
                </c:pt>
              </c:numCache>
            </c:numRef>
          </c:val>
          <c:extLst>
            <c:ext xmlns:c16="http://schemas.microsoft.com/office/drawing/2014/chart" uri="{C3380CC4-5D6E-409C-BE32-E72D297353CC}">
              <c16:uniqueId val="{0000004A-F232-4F82-9D61-17B5378D399E}"/>
            </c:ext>
          </c:extLst>
        </c:ser>
        <c:ser>
          <c:idx val="4"/>
          <c:order val="3"/>
          <c:tx>
            <c:strRef>
              <c:f>'Data - SSA'!$E$1</c:f>
              <c:strCache>
                <c:ptCount val="1"/>
                <c:pt idx="0">
                  <c:v>NDA cum</c:v>
                </c:pt>
              </c:strCache>
            </c:strRef>
          </c:tx>
          <c:spPr>
            <a:solidFill>
              <a:srgbClr val="0000FF"/>
            </a:solidFill>
            <a:ln w="12700">
              <a:solidFill>
                <a:srgbClr val="000000"/>
              </a:solidFill>
              <a:prstDash val="solid"/>
            </a:ln>
          </c:spPr>
          <c:invertIfNegative val="0"/>
          <c:dPt>
            <c:idx val="2"/>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D-F232-4F82-9D61-17B5378D399E}"/>
              </c:ext>
            </c:extLst>
          </c:dPt>
          <c:dPt>
            <c:idx val="5"/>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E-F232-4F82-9D61-17B5378D399E}"/>
              </c:ext>
            </c:extLst>
          </c:dPt>
          <c:dPt>
            <c:idx val="8"/>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F-F232-4F82-9D61-17B5378D399E}"/>
              </c:ext>
            </c:extLst>
          </c:dPt>
          <c:dPt>
            <c:idx val="11"/>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C-F232-4F82-9D61-17B5378D399E}"/>
              </c:ext>
            </c:extLst>
          </c:dPt>
          <c:dPt>
            <c:idx val="14"/>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4B-F232-4F82-9D61-17B5378D399E}"/>
              </c:ext>
            </c:extLst>
          </c:dPt>
          <c:dPt>
            <c:idx val="17"/>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0-F232-4F82-9D61-17B5378D399E}"/>
              </c:ext>
            </c:extLst>
          </c:dPt>
          <c:dPt>
            <c:idx val="2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1-F232-4F82-9D61-17B5378D399E}"/>
              </c:ext>
            </c:extLst>
          </c:dPt>
          <c:dPt>
            <c:idx val="23"/>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2-F232-4F82-9D61-17B5378D399E}"/>
              </c:ext>
            </c:extLst>
          </c:dPt>
          <c:dPt>
            <c:idx val="26"/>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3-F232-4F82-9D61-17B5378D399E}"/>
              </c:ext>
            </c:extLst>
          </c:dPt>
          <c:dPt>
            <c:idx val="29"/>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4-F232-4F82-9D61-17B5378D399E}"/>
              </c:ext>
            </c:extLst>
          </c:dPt>
          <c:dPt>
            <c:idx val="32"/>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5-F232-4F82-9D61-17B5378D399E}"/>
              </c:ext>
            </c:extLst>
          </c:dPt>
          <c:dPt>
            <c:idx val="35"/>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56-F232-4F82-9D61-17B5378D399E}"/>
              </c:ext>
            </c:extLst>
          </c:dPt>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SSA'!$E$2:$E$38</c:f>
              <c:numCache>
                <c:formatCode>#,##0_ </c:formatCode>
                <c:ptCount val="37"/>
                <c:pt idx="1">
                  <c:v>103147912.23999999</c:v>
                </c:pt>
                <c:pt idx="2">
                  <c:v>106696338.96000001</c:v>
                </c:pt>
                <c:pt idx="4">
                  <c:v>205909754.22999999</c:v>
                </c:pt>
                <c:pt idx="5" formatCode="#,##0_);[Red]\(#,##0\)">
                  <c:v>213514384.56</c:v>
                </c:pt>
                <c:pt idx="7">
                  <c:v>309738771.39999998</c:v>
                </c:pt>
                <c:pt idx="8" formatCode="#,##0_);[Red]\(#,##0\)">
                  <c:v>321530545.51999998</c:v>
                </c:pt>
                <c:pt idx="10">
                  <c:v>414363830.60000002</c:v>
                </c:pt>
                <c:pt idx="11" formatCode="#,##0_);[Red]\(#,##0\)">
                  <c:v>429936462.83999997</c:v>
                </c:pt>
                <c:pt idx="13">
                  <c:v>518812723.74000001</c:v>
                </c:pt>
                <c:pt idx="14" formatCode="#,##0_);[Red]\(#,##0\)">
                  <c:v>538862437.55999994</c:v>
                </c:pt>
                <c:pt idx="16">
                  <c:v>623284635.13999999</c:v>
                </c:pt>
                <c:pt idx="17" formatCode="#,##0_);[Red]\(#,##0\)">
                  <c:v>648720744.56999993</c:v>
                </c:pt>
                <c:pt idx="19">
                  <c:v>728520371.41999996</c:v>
                </c:pt>
                <c:pt idx="22">
                  <c:v>834319311.62</c:v>
                </c:pt>
                <c:pt idx="25">
                  <c:v>940167552.96000004</c:v>
                </c:pt>
                <c:pt idx="28">
                  <c:v>1046294315.6800001</c:v>
                </c:pt>
                <c:pt idx="31">
                  <c:v>1153032913.21</c:v>
                </c:pt>
                <c:pt idx="34">
                  <c:v>1260661937.28</c:v>
                </c:pt>
              </c:numCache>
            </c:numRef>
          </c:val>
          <c:extLst>
            <c:ext xmlns:c16="http://schemas.microsoft.com/office/drawing/2014/chart" uri="{C3380CC4-5D6E-409C-BE32-E72D297353CC}">
              <c16:uniqueId val="{00000057-F232-4F82-9D61-17B5378D399E}"/>
            </c:ext>
          </c:extLst>
        </c:ser>
        <c:dLbls>
          <c:showLegendKey val="0"/>
          <c:showVal val="0"/>
          <c:showCatName val="0"/>
          <c:showSerName val="0"/>
          <c:showPercent val="0"/>
          <c:showBubbleSize val="0"/>
        </c:dLbls>
        <c:gapWidth val="0"/>
        <c:overlap val="100"/>
        <c:axId val="3"/>
        <c:axId val="4"/>
      </c:barChart>
      <c:lineChart>
        <c:grouping val="standard"/>
        <c:varyColors val="0"/>
        <c:ser>
          <c:idx val="13"/>
          <c:order val="6"/>
          <c:tx>
            <c:strRef>
              <c:f>'Data - SSA'!$H$1</c:f>
              <c:strCache>
                <c:ptCount val="1"/>
                <c:pt idx="0">
                  <c:v>%cum SSA05/06</c:v>
                </c:pt>
              </c:strCache>
            </c:strRef>
          </c:tx>
          <c:spPr>
            <a:ln w="38100">
              <a:solidFill>
                <a:srgbClr val="0000FF"/>
              </a:solidFill>
              <a:prstDash val="solid"/>
            </a:ln>
          </c:spPr>
          <c:marker>
            <c:symbol val="circle"/>
            <c:size val="5"/>
            <c:spPr>
              <a:solidFill>
                <a:srgbClr val="0000FF"/>
              </a:solidFill>
              <a:ln>
                <a:solidFill>
                  <a:srgbClr val="0000FF"/>
                </a:solidFill>
                <a:prstDash val="solid"/>
              </a:ln>
            </c:spPr>
          </c:marker>
          <c:dLbls>
            <c:dLbl>
              <c:idx val="1"/>
              <c:layout>
                <c:manualLayout>
                  <c:xMode val="edge"/>
                  <c:yMode val="edge"/>
                  <c:x val="6.0139860139860141E-2"/>
                  <c:y val="0.6283783783783784"/>
                </c:manualLayout>
              </c:layout>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F232-4F82-9D61-17B5378D399E}"/>
                </c:ext>
              </c:extLst>
            </c:dLbl>
            <c:dLbl>
              <c:idx val="34"/>
              <c:spPr>
                <a:noFill/>
                <a:ln w="25400">
                  <a:noFill/>
                </a:ln>
              </c:spPr>
              <c:txPr>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extLst>
                <c:ext xmlns:c16="http://schemas.microsoft.com/office/drawing/2014/chart" uri="{C3380CC4-5D6E-409C-BE32-E72D297353CC}">
                  <c16:uniqueId val="{00000058-F232-4F82-9D61-17B5378D399E}"/>
                </c:ext>
              </c:extLst>
            </c:dLbl>
            <c:spPr>
              <a:noFill/>
              <a:ln w="25400">
                <a:noFill/>
              </a:ln>
            </c:spPr>
            <c:txPr>
              <a:bodyPr wrap="square" lIns="38100" tIns="19050" rIns="38100" bIns="19050" anchor="ctr">
                <a:spAutoFit/>
              </a:bodyPr>
              <a:lstStyle/>
              <a:p>
                <a:pPr>
                  <a:defRPr sz="800" b="0" i="0" u="none" strike="noStrike" baseline="0">
                    <a:solidFill>
                      <a:srgbClr val="0000FF"/>
                    </a:solidFill>
                    <a:latin typeface="Times New Roman"/>
                    <a:ea typeface="Times New Roman"/>
                    <a:cs typeface="Times New Roman"/>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SSA'!$H$2:$H$38</c:f>
              <c:numCache>
                <c:formatCode>0.0%</c:formatCode>
                <c:ptCount val="37"/>
                <c:pt idx="1">
                  <c:v>8.3000000000000004E-2</c:v>
                </c:pt>
                <c:pt idx="4">
                  <c:v>0.16600000000000001</c:v>
                </c:pt>
                <c:pt idx="7">
                  <c:v>0.249</c:v>
                </c:pt>
                <c:pt idx="10">
                  <c:v>0.33200000000000002</c:v>
                </c:pt>
                <c:pt idx="13">
                  <c:v>0.41499999999999998</c:v>
                </c:pt>
                <c:pt idx="16">
                  <c:v>0.498</c:v>
                </c:pt>
                <c:pt idx="19">
                  <c:v>0.58099999999999996</c:v>
                </c:pt>
                <c:pt idx="22">
                  <c:v>0.66500000000000004</c:v>
                </c:pt>
                <c:pt idx="25">
                  <c:v>0.748</c:v>
                </c:pt>
                <c:pt idx="28">
                  <c:v>0.83199999999999996</c:v>
                </c:pt>
                <c:pt idx="31">
                  <c:v>0.91600000000000004</c:v>
                </c:pt>
                <c:pt idx="34">
                  <c:v>1</c:v>
                </c:pt>
              </c:numCache>
            </c:numRef>
          </c:val>
          <c:smooth val="0"/>
          <c:extLst>
            <c:ext xmlns:c16="http://schemas.microsoft.com/office/drawing/2014/chart" uri="{C3380CC4-5D6E-409C-BE32-E72D297353CC}">
              <c16:uniqueId val="{0000005A-F232-4F82-9D61-17B5378D399E}"/>
            </c:ext>
          </c:extLst>
        </c:ser>
        <c:ser>
          <c:idx val="1"/>
          <c:order val="7"/>
          <c:tx>
            <c:strRef>
              <c:f>'Data - SSA'!$I$1</c:f>
              <c:strCache>
                <c:ptCount val="1"/>
                <c:pt idx="0">
                  <c:v>mod % cum SSA05/06</c:v>
                </c:pt>
              </c:strCache>
            </c:strRef>
          </c:tx>
          <c:spPr>
            <a:ln w="25400">
              <a:solidFill>
                <a:srgbClr val="0000FF"/>
              </a:solidFill>
              <a:prstDash val="solid"/>
            </a:ln>
          </c:spPr>
          <c:marker>
            <c:symbol val="none"/>
          </c:marker>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SSA'!$I$2:$I$38</c:f>
              <c:numCache>
                <c:formatCode>0.0%</c:formatCode>
                <c:ptCount val="37"/>
                <c:pt idx="1">
                  <c:v>8.3000000000000004E-2</c:v>
                </c:pt>
                <c:pt idx="2">
                  <c:v>0.11066666666666668</c:v>
                </c:pt>
                <c:pt idx="3">
                  <c:v>0.13833333333333334</c:v>
                </c:pt>
                <c:pt idx="4">
                  <c:v>0.16600000000000001</c:v>
                </c:pt>
                <c:pt idx="5">
                  <c:v>0.19366666666666668</c:v>
                </c:pt>
                <c:pt idx="6">
                  <c:v>0.22133333333333335</c:v>
                </c:pt>
                <c:pt idx="7">
                  <c:v>0.249</c:v>
                </c:pt>
                <c:pt idx="8">
                  <c:v>0.27666666666666667</c:v>
                </c:pt>
                <c:pt idx="9">
                  <c:v>0.30433333333333334</c:v>
                </c:pt>
                <c:pt idx="10">
                  <c:v>0.33200000000000002</c:v>
                </c:pt>
                <c:pt idx="11">
                  <c:v>0.35966666666666669</c:v>
                </c:pt>
                <c:pt idx="12">
                  <c:v>0.38733333333333336</c:v>
                </c:pt>
                <c:pt idx="13">
                  <c:v>0.41499999999999998</c:v>
                </c:pt>
                <c:pt idx="14">
                  <c:v>0.44266666666666665</c:v>
                </c:pt>
                <c:pt idx="15">
                  <c:v>0.47033333333333333</c:v>
                </c:pt>
                <c:pt idx="16">
                  <c:v>0.498</c:v>
                </c:pt>
                <c:pt idx="17">
                  <c:v>0.52566666666666662</c:v>
                </c:pt>
                <c:pt idx="18">
                  <c:v>0.55333333333333323</c:v>
                </c:pt>
                <c:pt idx="19">
                  <c:v>0.58099999999999996</c:v>
                </c:pt>
                <c:pt idx="20">
                  <c:v>0.60899999999999999</c:v>
                </c:pt>
                <c:pt idx="21">
                  <c:v>0.63700000000000001</c:v>
                </c:pt>
                <c:pt idx="22">
                  <c:v>0.66500000000000004</c:v>
                </c:pt>
                <c:pt idx="23">
                  <c:v>0.69266666666666665</c:v>
                </c:pt>
                <c:pt idx="24">
                  <c:v>0.72033333333333327</c:v>
                </c:pt>
                <c:pt idx="25">
                  <c:v>0.748</c:v>
                </c:pt>
                <c:pt idx="26">
                  <c:v>0.77600000000000002</c:v>
                </c:pt>
                <c:pt idx="27">
                  <c:v>0.80400000000000005</c:v>
                </c:pt>
                <c:pt idx="28">
                  <c:v>0.83199999999999996</c:v>
                </c:pt>
                <c:pt idx="29">
                  <c:v>0.86</c:v>
                </c:pt>
                <c:pt idx="30">
                  <c:v>0.88800000000000001</c:v>
                </c:pt>
                <c:pt idx="31">
                  <c:v>0.91600000000000004</c:v>
                </c:pt>
                <c:pt idx="32">
                  <c:v>0.94400000000000006</c:v>
                </c:pt>
                <c:pt idx="33">
                  <c:v>0.97200000000000009</c:v>
                </c:pt>
                <c:pt idx="34">
                  <c:v>1</c:v>
                </c:pt>
              </c:numCache>
            </c:numRef>
          </c:val>
          <c:smooth val="0"/>
          <c:extLst>
            <c:ext xmlns:c16="http://schemas.microsoft.com/office/drawing/2014/chart" uri="{C3380CC4-5D6E-409C-BE32-E72D297353CC}">
              <c16:uniqueId val="{0000005B-F232-4F82-9D61-17B5378D399E}"/>
            </c:ext>
          </c:extLst>
        </c:ser>
        <c:ser>
          <c:idx val="8"/>
          <c:order val="8"/>
          <c:tx>
            <c:strRef>
              <c:f>'Data - SSA'!$J$1</c:f>
              <c:strCache>
                <c:ptCount val="1"/>
                <c:pt idx="0">
                  <c:v>%cum SSA06/07</c:v>
                </c:pt>
              </c:strCache>
            </c:strRef>
          </c:tx>
          <c:spPr>
            <a:ln w="38100">
              <a:solidFill>
                <a:srgbClr val="FF0000"/>
              </a:solidFill>
              <a:prstDash val="solid"/>
            </a:ln>
          </c:spPr>
          <c:marker>
            <c:symbol val="circle"/>
            <c:size val="5"/>
            <c:spPr>
              <a:solidFill>
                <a:srgbClr val="FF0000"/>
              </a:solidFill>
              <a:ln>
                <a:solidFill>
                  <a:srgbClr val="FF0000"/>
                </a:solidFill>
                <a:prstDash val="solid"/>
              </a:ln>
            </c:spPr>
          </c:marker>
          <c:dLbls>
            <c:dLbl>
              <c:idx val="1"/>
              <c:layout>
                <c:manualLayout>
                  <c:xMode val="edge"/>
                  <c:yMode val="edge"/>
                  <c:x val="0.10069930069930071"/>
                  <c:y val="0.63320463320463316"/>
                </c:manualLayout>
              </c:layout>
              <c:spPr>
                <a:noFill/>
                <a:ln w="25400">
                  <a:noFill/>
                </a:ln>
              </c:spPr>
              <c:txPr>
                <a:bodyPr/>
                <a:lstStyle/>
                <a:p>
                  <a:pPr>
                    <a:defRPr sz="8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E-F232-4F82-9D61-17B5378D399E}"/>
                </c:ext>
              </c:extLst>
            </c:dLbl>
            <c:dLbl>
              <c:idx val="4"/>
              <c:layout>
                <c:manualLayout>
                  <c:xMode val="edge"/>
                  <c:yMode val="edge"/>
                  <c:x val="0.16643356643356644"/>
                  <c:y val="0.59459459459459463"/>
                </c:manualLayout>
              </c:layout>
              <c:spPr>
                <a:noFill/>
                <a:ln w="25400">
                  <a:noFill/>
                </a:ln>
              </c:spPr>
              <c:txPr>
                <a:bodyPr/>
                <a:lstStyle/>
                <a:p>
                  <a:pPr>
                    <a:defRPr sz="8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F232-4F82-9D61-17B5378D399E}"/>
                </c:ext>
              </c:extLst>
            </c:dLbl>
            <c:dLbl>
              <c:idx val="7"/>
              <c:layout>
                <c:manualLayout>
                  <c:xMode val="edge"/>
                  <c:yMode val="edge"/>
                  <c:x val="0.23916083916083916"/>
                  <c:y val="0.55212355212355213"/>
                </c:manualLayout>
              </c:layout>
              <c:spPr>
                <a:noFill/>
                <a:ln w="25400">
                  <a:noFill/>
                </a:ln>
              </c:spPr>
              <c:txPr>
                <a:bodyPr/>
                <a:lstStyle/>
                <a:p>
                  <a:pPr>
                    <a:defRPr sz="8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C-F232-4F82-9D61-17B5378D399E}"/>
                </c:ext>
              </c:extLst>
            </c:dLbl>
            <c:dLbl>
              <c:idx val="31"/>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6="http://schemas.microsoft.com/office/drawing/2014/chart" uri="{C3380CC4-5D6E-409C-BE32-E72D297353CC}">
                  <c16:uniqueId val="{00000060-F232-4F82-9D61-17B5378D399E}"/>
                </c:ext>
              </c:extLst>
            </c:dLbl>
            <c:dLbl>
              <c:idx val="34"/>
              <c:layout>
                <c:manualLayout>
                  <c:xMode val="edge"/>
                  <c:yMode val="edge"/>
                  <c:x val="0.87692307692307692"/>
                  <c:y val="0"/>
                </c:manualLayout>
              </c:layout>
              <c:spPr>
                <a:noFill/>
                <a:ln w="25400">
                  <a:noFill/>
                </a:ln>
              </c:spPr>
              <c:txPr>
                <a:bodyPr/>
                <a:lstStyle/>
                <a:p>
                  <a:pPr>
                    <a:defRPr sz="800" b="1"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F-F232-4F82-9D61-17B5378D399E}"/>
                </c:ext>
              </c:extLst>
            </c:dLbl>
            <c:spPr>
              <a:noFill/>
              <a:ln w="25400">
                <a:noFill/>
              </a:ln>
            </c:spPr>
            <c:txPr>
              <a:bodyPr wrap="square" lIns="38100" tIns="19050" rIns="38100" bIns="19050" anchor="ctr">
                <a:spAutoFit/>
              </a:bodyPr>
              <a:lstStyle/>
              <a:p>
                <a:pPr>
                  <a:defRPr sz="8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SSA'!$J$2:$J$38</c:f>
              <c:numCache>
                <c:formatCode>0.0%</c:formatCode>
                <c:ptCount val="37"/>
                <c:pt idx="1">
                  <c:v>0.08</c:v>
                </c:pt>
                <c:pt idx="4">
                  <c:v>0.16</c:v>
                </c:pt>
                <c:pt idx="7">
                  <c:v>0.24</c:v>
                </c:pt>
                <c:pt idx="10">
                  <c:v>0.31900000000000001</c:v>
                </c:pt>
                <c:pt idx="13">
                  <c:v>0.39900000000000002</c:v>
                </c:pt>
                <c:pt idx="16">
                  <c:v>0.48</c:v>
                </c:pt>
              </c:numCache>
            </c:numRef>
          </c:val>
          <c:smooth val="0"/>
          <c:extLst>
            <c:ext xmlns:c16="http://schemas.microsoft.com/office/drawing/2014/chart" uri="{C3380CC4-5D6E-409C-BE32-E72D297353CC}">
              <c16:uniqueId val="{00000061-F232-4F82-9D61-17B5378D399E}"/>
            </c:ext>
          </c:extLst>
        </c:ser>
        <c:ser>
          <c:idx val="5"/>
          <c:order val="9"/>
          <c:tx>
            <c:strRef>
              <c:f>'Data - SSA'!$K$1</c:f>
              <c:strCache>
                <c:ptCount val="1"/>
                <c:pt idx="0">
                  <c:v>mod % cum SSA06/07</c:v>
                </c:pt>
              </c:strCache>
            </c:strRef>
          </c:tx>
          <c:spPr>
            <a:ln w="38100">
              <a:solidFill>
                <a:srgbClr val="FF0000"/>
              </a:solidFill>
              <a:prstDash val="solid"/>
            </a:ln>
          </c:spPr>
          <c:marker>
            <c:symbol val="none"/>
          </c:marker>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SSA'!$K$2:$K$38</c:f>
              <c:numCache>
                <c:formatCode>0.0%</c:formatCode>
                <c:ptCount val="37"/>
                <c:pt idx="1">
                  <c:v>0.08</c:v>
                </c:pt>
                <c:pt idx="2">
                  <c:v>0.10666666666666667</c:v>
                </c:pt>
                <c:pt idx="3">
                  <c:v>0.13333333333333333</c:v>
                </c:pt>
                <c:pt idx="4">
                  <c:v>0.16</c:v>
                </c:pt>
                <c:pt idx="5">
                  <c:v>0.18666666666666668</c:v>
                </c:pt>
                <c:pt idx="6">
                  <c:v>0.21333333333333335</c:v>
                </c:pt>
                <c:pt idx="7">
                  <c:v>0.24</c:v>
                </c:pt>
                <c:pt idx="8">
                  <c:v>0.26633333333333331</c:v>
                </c:pt>
                <c:pt idx="9">
                  <c:v>0.29266666666666663</c:v>
                </c:pt>
                <c:pt idx="10">
                  <c:v>0.31900000000000001</c:v>
                </c:pt>
                <c:pt idx="11">
                  <c:v>0.34566666666666668</c:v>
                </c:pt>
                <c:pt idx="12">
                  <c:v>0.37233333333333335</c:v>
                </c:pt>
                <c:pt idx="13">
                  <c:v>0.39900000000000002</c:v>
                </c:pt>
                <c:pt idx="14">
                  <c:v>0.42599999999999999</c:v>
                </c:pt>
                <c:pt idx="15">
                  <c:v>0.45299999999999996</c:v>
                </c:pt>
                <c:pt idx="16">
                  <c:v>0.48</c:v>
                </c:pt>
              </c:numCache>
            </c:numRef>
          </c:val>
          <c:smooth val="0"/>
          <c:extLst>
            <c:ext xmlns:c16="http://schemas.microsoft.com/office/drawing/2014/chart" uri="{C3380CC4-5D6E-409C-BE32-E72D297353CC}">
              <c16:uniqueId val="{00000062-F232-4F82-9D61-17B5378D399E}"/>
            </c:ext>
          </c:extLst>
        </c:ser>
        <c:dLbls>
          <c:showLegendKey val="0"/>
          <c:showVal val="0"/>
          <c:showCatName val="0"/>
          <c:showSerName val="0"/>
          <c:showPercent val="0"/>
          <c:showBubbleSize val="0"/>
        </c:dLbls>
        <c:marker val="1"/>
        <c:smooth val="0"/>
        <c:axId val="115597384"/>
        <c:axId val="1"/>
      </c:lineChart>
      <c:lineChart>
        <c:grouping val="standard"/>
        <c:varyColors val="0"/>
        <c:ser>
          <c:idx val="6"/>
          <c:order val="4"/>
          <c:tx>
            <c:strRef>
              <c:f>'Data - SSA'!$F$1</c:f>
              <c:strCache>
                <c:ptCount val="1"/>
                <c:pt idx="0">
                  <c:v>SSA 05/06cum</c:v>
                </c:pt>
              </c:strCache>
            </c:strRef>
          </c:tx>
          <c:spPr>
            <a:ln w="19050">
              <a:noFill/>
            </a:ln>
          </c:spPr>
          <c:marker>
            <c:symbol val="none"/>
          </c:marker>
          <c:dLbls>
            <c:dLbl>
              <c:idx val="1"/>
              <c:layout>
                <c:manualLayout>
                  <c:xMode val="edge"/>
                  <c:yMode val="edge"/>
                  <c:x val="7.9720279720279716E-2"/>
                  <c:y val="0.65540540540540537"/>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5-F232-4F82-9D61-17B5378D399E}"/>
                </c:ext>
              </c:extLst>
            </c:dLbl>
            <c:dLbl>
              <c:idx val="4"/>
              <c:layout>
                <c:manualLayout>
                  <c:xMode val="edge"/>
                  <c:yMode val="edge"/>
                  <c:x val="0.15104895104895105"/>
                  <c:y val="0.63030888030888033"/>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4-F232-4F82-9D61-17B5378D399E}"/>
                </c:ext>
              </c:extLst>
            </c:dLbl>
            <c:dLbl>
              <c:idx val="7"/>
              <c:layout>
                <c:manualLayout>
                  <c:xMode val="edge"/>
                  <c:yMode val="edge"/>
                  <c:x val="0.21678321678321677"/>
                  <c:y val="0.60231660231660233"/>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3-F232-4F82-9D61-17B5378D399E}"/>
                </c:ext>
              </c:extLst>
            </c:dLbl>
            <c:dLbl>
              <c:idx val="10"/>
              <c:layout>
                <c:manualLayout>
                  <c:xMode val="edge"/>
                  <c:yMode val="edge"/>
                  <c:x val="0.28811188811188809"/>
                  <c:y val="0.57625482625482627"/>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6-F232-4F82-9D61-17B5378D399E}"/>
                </c:ext>
              </c:extLst>
            </c:dLbl>
            <c:dLbl>
              <c:idx val="25"/>
              <c:layout>
                <c:manualLayout>
                  <c:xMode val="edge"/>
                  <c:yMode val="edge"/>
                  <c:x val="0.64755244755244756"/>
                  <c:y val="0.44401544401544402"/>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7-F232-4F82-9D61-17B5378D399E}"/>
                </c:ext>
              </c:extLst>
            </c:dLbl>
            <c:dLbl>
              <c:idx val="28"/>
              <c:layout>
                <c:manualLayout>
                  <c:xMode val="edge"/>
                  <c:yMode val="edge"/>
                  <c:x val="0.71748251748251746"/>
                  <c:y val="0.41602316602316602"/>
                </c:manualLayout>
              </c:layout>
              <c:numFmt formatCode="#,##0_ " sourceLinked="0"/>
              <c:spPr>
                <a:noFill/>
                <a:ln w="25400">
                  <a:noFill/>
                </a:ln>
              </c:spPr>
              <c:txPr>
                <a:bodyPr/>
                <a:lstStyle/>
                <a:p>
                  <a:pPr>
                    <a:defRPr sz="600" b="0" i="0" u="none" strike="noStrike" baseline="0">
                      <a:solidFill>
                        <a:srgbClr val="0000FF"/>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8-F232-4F82-9D61-17B5378D399E}"/>
                </c:ext>
              </c:extLst>
            </c:dLbl>
            <c:numFmt formatCode="#,##0_ " sourceLinked="0"/>
            <c:spPr>
              <a:noFill/>
              <a:ln w="25400">
                <a:noFill/>
              </a:ln>
            </c:spPr>
            <c:txPr>
              <a:bodyPr wrap="square" lIns="38100" tIns="19050" rIns="38100" bIns="19050" anchor="ctr">
                <a:spAutoFit/>
              </a:bodyPr>
              <a:lstStyle/>
              <a:p>
                <a:pPr>
                  <a:defRPr sz="600" b="0" i="0" u="none" strike="noStrike" baseline="0">
                    <a:solidFill>
                      <a:srgbClr val="0000FF"/>
                    </a:solidFill>
                    <a:latin typeface="Times New Roman"/>
                    <a:ea typeface="Times New Roman"/>
                    <a:cs typeface="Times New Roman"/>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SSA'!$F$2:$F$38</c:f>
              <c:numCache>
                <c:formatCode>#,##0_);[Red]\(#,##0\)</c:formatCode>
                <c:ptCount val="37"/>
                <c:pt idx="1">
                  <c:v>443545298.85000002</c:v>
                </c:pt>
                <c:pt idx="4">
                  <c:v>886016883.74000001</c:v>
                </c:pt>
                <c:pt idx="7">
                  <c:v>1328094651.4100001</c:v>
                </c:pt>
                <c:pt idx="10">
                  <c:v>1771365922.2000003</c:v>
                </c:pt>
                <c:pt idx="13">
                  <c:v>2214036304.98</c:v>
                </c:pt>
                <c:pt idx="16">
                  <c:v>2657554946.1999998</c:v>
                </c:pt>
                <c:pt idx="19">
                  <c:v>3102681387.5999999</c:v>
                </c:pt>
                <c:pt idx="22">
                  <c:v>3548599719.0100002</c:v>
                </c:pt>
                <c:pt idx="25">
                  <c:v>3995212274.1199999</c:v>
                </c:pt>
                <c:pt idx="28">
                  <c:v>4443325049.8900003</c:v>
                </c:pt>
                <c:pt idx="31">
                  <c:v>4891523317.6499996</c:v>
                </c:pt>
                <c:pt idx="34">
                  <c:v>5339298800.3199997</c:v>
                </c:pt>
              </c:numCache>
            </c:numRef>
          </c:val>
          <c:smooth val="0"/>
          <c:extLst>
            <c:ext xmlns:c16="http://schemas.microsoft.com/office/drawing/2014/chart" uri="{C3380CC4-5D6E-409C-BE32-E72D297353CC}">
              <c16:uniqueId val="{00000069-F232-4F82-9D61-17B5378D399E}"/>
            </c:ext>
          </c:extLst>
        </c:ser>
        <c:ser>
          <c:idx val="7"/>
          <c:order val="5"/>
          <c:tx>
            <c:strRef>
              <c:f>'Data - SSA'!$G$1</c:f>
              <c:strCache>
                <c:ptCount val="1"/>
                <c:pt idx="0">
                  <c:v>SSA 06/07cum</c:v>
                </c:pt>
              </c:strCache>
            </c:strRef>
          </c:tx>
          <c:spPr>
            <a:ln w="19050">
              <a:noFill/>
            </a:ln>
          </c:spPr>
          <c:marker>
            <c:symbol val="none"/>
          </c:marker>
          <c:dLbls>
            <c:dLbl>
              <c:idx val="2"/>
              <c:layout>
                <c:manualLayout>
                  <c:xMode val="edge"/>
                  <c:yMode val="edge"/>
                  <c:x val="0.10069930069930071"/>
                  <c:y val="0.65540540540540537"/>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E-F232-4F82-9D61-17B5378D399E}"/>
                </c:ext>
              </c:extLst>
            </c:dLbl>
            <c:dLbl>
              <c:idx val="5"/>
              <c:layout>
                <c:manualLayout>
                  <c:xMode val="edge"/>
                  <c:yMode val="edge"/>
                  <c:x val="0.17342657342657342"/>
                  <c:y val="0.62548262548262545"/>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D-F232-4F82-9D61-17B5378D399E}"/>
                </c:ext>
              </c:extLst>
            </c:dLbl>
            <c:dLbl>
              <c:idx val="8"/>
              <c:layout>
                <c:manualLayout>
                  <c:xMode val="edge"/>
                  <c:yMode val="edge"/>
                  <c:x val="0.24195804195804196"/>
                  <c:y val="0.59845559845559848"/>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F-F232-4F82-9D61-17B5378D399E}"/>
                </c:ext>
              </c:extLst>
            </c:dLbl>
            <c:dLbl>
              <c:idx val="11"/>
              <c:layout>
                <c:manualLayout>
                  <c:xMode val="edge"/>
                  <c:yMode val="edge"/>
                  <c:x val="0.31328671328671331"/>
                  <c:y val="0.5714285714285714"/>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C-F232-4F82-9D61-17B5378D399E}"/>
                </c:ext>
              </c:extLst>
            </c:dLbl>
            <c:dLbl>
              <c:idx val="14"/>
              <c:layout>
                <c:manualLayout>
                  <c:xMode val="edge"/>
                  <c:yMode val="edge"/>
                  <c:x val="0.38741258741258744"/>
                  <c:y val="0.54150579150579148"/>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B-F232-4F82-9D61-17B5378D399E}"/>
                </c:ext>
              </c:extLst>
            </c:dLbl>
            <c:dLbl>
              <c:idx val="17"/>
              <c:layout>
                <c:manualLayout>
                  <c:xMode val="edge"/>
                  <c:yMode val="edge"/>
                  <c:x val="0.46153846153846156"/>
                  <c:y val="0.51061776061776065"/>
                </c:manualLayout>
              </c:layout>
              <c:spPr>
                <a:noFill/>
                <a:ln w="25400">
                  <a:noFill/>
                </a:ln>
              </c:spPr>
              <c:txPr>
                <a:bodyPr/>
                <a:lstStyle/>
                <a:p>
                  <a:pPr>
                    <a:defRPr sz="600" b="0" i="0" u="none" strike="noStrike" baseline="0">
                      <a:solidFill>
                        <a:srgbClr val="FF0000"/>
                      </a:solidFill>
                      <a:latin typeface="Times New Roman"/>
                      <a:ea typeface="Times New Roman"/>
                      <a:cs typeface="Times New Roman"/>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6A-F232-4F82-9D61-17B5378D399E}"/>
                </c:ext>
              </c:extLst>
            </c:dLbl>
            <c:spPr>
              <a:noFill/>
              <a:ln w="25400">
                <a:noFill/>
              </a:ln>
            </c:spPr>
            <c:txPr>
              <a:bodyPr wrap="square" lIns="38100" tIns="19050" rIns="38100" bIns="19050" anchor="ctr">
                <a:spAutoFit/>
              </a:bodyPr>
              <a:lstStyle/>
              <a:p>
                <a:pPr>
                  <a:defRPr sz="600" b="0" i="0" u="none" strike="noStrike" baseline="0">
                    <a:solidFill>
                      <a:srgbClr val="FF0000"/>
                    </a:solidFill>
                    <a:latin typeface="Times New Roman"/>
                    <a:ea typeface="Times New Roman"/>
                    <a:cs typeface="Times New Roman"/>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 - SSA'!$A$2:$A$38</c:f>
              <c:strCache>
                <c:ptCount val="35"/>
                <c:pt idx="1">
                  <c:v>Apr</c:v>
                </c:pt>
                <c:pt idx="4">
                  <c:v>May</c:v>
                </c:pt>
                <c:pt idx="7">
                  <c:v>Jun</c:v>
                </c:pt>
                <c:pt idx="10">
                  <c:v>Jul</c:v>
                </c:pt>
                <c:pt idx="13">
                  <c:v>Aug</c:v>
                </c:pt>
                <c:pt idx="16">
                  <c:v>Sep</c:v>
                </c:pt>
                <c:pt idx="19">
                  <c:v>Oct</c:v>
                </c:pt>
                <c:pt idx="22">
                  <c:v>Nov</c:v>
                </c:pt>
                <c:pt idx="25">
                  <c:v>Dec</c:v>
                </c:pt>
                <c:pt idx="28">
                  <c:v>Jan</c:v>
                </c:pt>
                <c:pt idx="31">
                  <c:v>Feb</c:v>
                </c:pt>
                <c:pt idx="34">
                  <c:v>Mar</c:v>
                </c:pt>
              </c:strCache>
            </c:strRef>
          </c:cat>
          <c:val>
            <c:numRef>
              <c:f>'Data - SSA'!$G$2:$G$38</c:f>
              <c:numCache>
                <c:formatCode>#,##0_);[Red]\(#,##0\)</c:formatCode>
                <c:ptCount val="37"/>
                <c:pt idx="2">
                  <c:v>451771361.54999995</c:v>
                </c:pt>
                <c:pt idx="5">
                  <c:v>903826358.02999997</c:v>
                </c:pt>
                <c:pt idx="8">
                  <c:v>1356033976.6999998</c:v>
                </c:pt>
                <c:pt idx="11">
                  <c:v>1808053796.26</c:v>
                </c:pt>
                <c:pt idx="14">
                  <c:v>2261045242.0199995</c:v>
                </c:pt>
                <c:pt idx="17">
                  <c:v>2715651650.8499999</c:v>
                </c:pt>
              </c:numCache>
            </c:numRef>
          </c:val>
          <c:smooth val="0"/>
          <c:extLst>
            <c:ext xmlns:c16="http://schemas.microsoft.com/office/drawing/2014/chart" uri="{C3380CC4-5D6E-409C-BE32-E72D297353CC}">
              <c16:uniqueId val="{00000070-F232-4F82-9D61-17B5378D399E}"/>
            </c:ext>
          </c:extLst>
        </c:ser>
        <c:dLbls>
          <c:showLegendKey val="0"/>
          <c:showVal val="0"/>
          <c:showCatName val="0"/>
          <c:showSerName val="0"/>
          <c:showPercent val="0"/>
          <c:showBubbleSize val="0"/>
        </c:dLbls>
        <c:marker val="1"/>
        <c:smooth val="0"/>
        <c:axId val="3"/>
        <c:axId val="4"/>
      </c:lineChart>
      <c:catAx>
        <c:axId val="115597384"/>
        <c:scaling>
          <c:orientation val="minMax"/>
        </c:scaling>
        <c:delete val="0"/>
        <c:axPos val="b"/>
        <c:numFmt formatCode="General" sourceLinked="0"/>
        <c:majorTickMark val="none"/>
        <c:minorTickMark val="none"/>
        <c:tickLblPos val="nextTo"/>
        <c:spPr>
          <a:ln w="3175">
            <a:solidFill>
              <a:srgbClr val="000000"/>
            </a:solidFill>
            <a:prstDash val="solid"/>
          </a:ln>
        </c:spPr>
        <c:txPr>
          <a:bodyPr rot="60000" vert="horz"/>
          <a:lstStyle/>
          <a:p>
            <a:pPr>
              <a:defRPr sz="900" b="0" i="0" u="none" strike="noStrike" baseline="0">
                <a:solidFill>
                  <a:srgbClr val="0000FF"/>
                </a:solidFill>
                <a:latin typeface="Times New Roman"/>
                <a:ea typeface="Times New Roman"/>
                <a:cs typeface="Times New Roman"/>
              </a:defRPr>
            </a:pPr>
            <a:endParaRPr lang="en-US"/>
          </a:p>
        </c:txPr>
        <c:crossAx val="1"/>
        <c:crosses val="autoZero"/>
        <c:auto val="1"/>
        <c:lblAlgn val="ctr"/>
        <c:lblOffset val="0"/>
        <c:tickLblSkip val="1"/>
        <c:tickMarkSkip val="1"/>
        <c:noMultiLvlLbl val="0"/>
      </c:catAx>
      <c:valAx>
        <c:axId val="1"/>
        <c:scaling>
          <c:orientation val="minMax"/>
          <c:max val="1.05"/>
        </c:scaling>
        <c:delete val="0"/>
        <c:axPos val="l"/>
        <c:title>
          <c:tx>
            <c:rich>
              <a:bodyPr rot="0" vert="horz"/>
              <a:lstStyle/>
              <a:p>
                <a:pPr algn="ctr">
                  <a:defRPr sz="1000" b="0" i="0" u="none" strike="noStrike" baseline="0">
                    <a:solidFill>
                      <a:srgbClr val="0000FF"/>
                    </a:solidFill>
                    <a:latin typeface="Times New Roman"/>
                    <a:ea typeface="Times New Roman"/>
                    <a:cs typeface="Times New Roman"/>
                  </a:defRPr>
                </a:pPr>
                <a:r>
                  <a:rPr lang="en-US"/>
                  <a:t>%</a:t>
                </a:r>
              </a:p>
            </c:rich>
          </c:tx>
          <c:layout>
            <c:manualLayout>
              <c:xMode val="edge"/>
              <c:yMode val="edge"/>
              <c:x val="6.5734265734265732E-2"/>
              <c:y val="9.3629343629343623E-2"/>
            </c:manualLayout>
          </c:layout>
          <c:overlay val="0"/>
          <c:spPr>
            <a:noFill/>
            <a:ln w="25400">
              <a:noFill/>
            </a:ln>
          </c:spPr>
        </c:title>
        <c:numFmt formatCode="[&gt;1]&quot;&quot;;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115597384"/>
        <c:crosses val="autoZero"/>
        <c:crossBetween val="between"/>
        <c:majorUnit val="0.05"/>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00000000"/>
          <c:min val="0"/>
        </c:scaling>
        <c:delete val="0"/>
        <c:axPos val="r"/>
        <c:title>
          <c:tx>
            <c:rich>
              <a:bodyPr rot="0" vert="horz"/>
              <a:lstStyle/>
              <a:p>
                <a:pPr algn="ctr">
                  <a:defRPr sz="1000" b="0" i="0" u="none" strike="noStrike" baseline="0">
                    <a:solidFill>
                      <a:srgbClr val="0000FF"/>
                    </a:solidFill>
                    <a:latin typeface="Times New Roman"/>
                    <a:ea typeface="Times New Roman"/>
                    <a:cs typeface="Times New Roman"/>
                  </a:defRPr>
                </a:pPr>
                <a:r>
                  <a:rPr lang="en-US"/>
                  <a:t>$Millions</a:t>
                </a:r>
              </a:p>
            </c:rich>
          </c:tx>
          <c:layout>
            <c:manualLayout>
              <c:xMode val="edge"/>
              <c:yMode val="edge"/>
              <c:x val="0.85734265734265735"/>
              <c:y val="9.2664092664092659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FF"/>
                </a:solidFill>
                <a:latin typeface="Times New Roman"/>
                <a:ea typeface="Times New Roman"/>
                <a:cs typeface="Times New Roman"/>
              </a:defRPr>
            </a:pPr>
            <a:endParaRPr lang="en-US"/>
          </a:p>
        </c:txPr>
        <c:crossAx val="3"/>
        <c:crosses val="max"/>
        <c:crossBetween val="between"/>
        <c:majorUnit val="500000000"/>
        <c:minorUnit val="500000000"/>
        <c:dispUnits>
          <c:builtInUnit val="millions"/>
        </c:dispUnits>
      </c:valAx>
      <c:spPr>
        <a:solidFill>
          <a:srgbClr val="FFFFFF"/>
        </a:solidFill>
        <a:ln w="12700">
          <a:solidFill>
            <a:srgbClr val="808080"/>
          </a:solidFill>
          <a:prstDash val="solid"/>
        </a:ln>
      </c:spPr>
    </c:plotArea>
    <c:plotVisOnly val="1"/>
    <c:dispBlanksAs val="gap"/>
    <c:showDLblsOverMax val="0"/>
  </c:chart>
  <c:spPr>
    <a:noFill/>
    <a:ln w="6350">
      <a:noFill/>
    </a:ln>
  </c:spPr>
  <c:txPr>
    <a:bodyPr/>
    <a:lstStyle/>
    <a:p>
      <a:pPr>
        <a:defRPr sz="875" b="0" i="0" u="none" strike="noStrike" baseline="0">
          <a:solidFill>
            <a:srgbClr val="000000"/>
          </a:solidFill>
          <a:latin typeface="Times New Roman"/>
          <a:ea typeface="Times New Roman"/>
          <a:cs typeface="Times New Roman"/>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chartsheets/sheet1.xml><?xml version="1.0" encoding="utf-8"?>
<chartsheet xmlns="http://schemas.openxmlformats.org/spreadsheetml/2006/main" xmlns:r="http://schemas.openxmlformats.org/officeDocument/2006/relationships">
  <sheetPr/>
  <sheetViews>
    <sheetView zoomScale="50" workbookViewId="0"/>
  </sheetViews>
  <pageMargins left="0.35433070866141736" right="0.35433070866141736" top="0.39370078740157483" bottom="0.39370078740157483" header="0.51181102362204722" footer="0"/>
  <pageSetup paperSize="9" orientation="portrait" copies="2" r:id="rId1"/>
  <headerFooter alignWithMargins="0">
    <oddFooter>&amp;R&amp;6I:\Team2\Tseries\monthly statistics to directorate\&amp;F [&amp;A]</oddFooter>
  </headerFooter>
  <drawing r:id="rId2"/>
</chartsheet>
</file>

<file path=xl/chartsheets/sheet2.xml><?xml version="1.0" encoding="utf-8"?>
<chartsheet xmlns="http://schemas.openxmlformats.org/spreadsheetml/2006/main" xmlns:r="http://schemas.openxmlformats.org/officeDocument/2006/relationships">
  <sheetPr/>
  <sheetViews>
    <sheetView zoomScale="75" workbookViewId="0"/>
  </sheetViews>
  <pageMargins left="0.35433070866141736" right="0.35433070866141736" top="0.39370078740157483" bottom="0.39370078740157483" header="0.51181102362204722" footer="0"/>
  <pageSetup paperSize="9" orientation="portrait" copies="2"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35433070866141736" right="0.35433070866141736" top="0.39370078740157483" bottom="0.39370078740157483" header="0.51181102362204722" footer="0"/>
  <pageSetup paperSize="9" orientation="portrait" copies="2" r:id="rId1"/>
  <headerFooter alignWithMargins="0">
    <oddFooter>&amp;R&amp;6I:\Team2\Keystat\&amp;F [&amp;A]</oddFooter>
  </headerFooter>
  <drawing r:id="rId2"/>
</chartsheet>
</file>

<file path=xl/chartsheets/sheet4.xml><?xml version="1.0" encoding="utf-8"?>
<chartsheet xmlns="http://schemas.openxmlformats.org/spreadsheetml/2006/main" xmlns:r="http://schemas.openxmlformats.org/officeDocument/2006/relationships">
  <sheetPr/>
  <sheetViews>
    <sheetView zoomScale="50" workbookViewId="0"/>
  </sheetViews>
  <pageMargins left="0.35433070866141736" right="0.35433070866141736" top="0.39370078740157483" bottom="0.39370078740157483" header="0.51181102362204722" footer="0"/>
  <pageSetup paperSize="9" orientation="portrait" r:id="rId1"/>
  <headerFooter alignWithMargins="0">
    <oddFooter>&amp;R&amp;6I:\Team2\Tseries\monthly statistics to directorate\&amp;F [&amp;A]</oddFooter>
  </headerFooter>
  <drawing r:id="rId2"/>
</chartsheet>
</file>

<file path=xl/chartsheets/sheet5.xml><?xml version="1.0" encoding="utf-8"?>
<chartsheet xmlns="http://schemas.openxmlformats.org/spreadsheetml/2006/main" xmlns:r="http://schemas.openxmlformats.org/officeDocument/2006/relationships">
  <sheetPr/>
  <sheetViews>
    <sheetView zoomScale="75" workbookViewId="0"/>
  </sheetViews>
  <pageMargins left="0.35433070866141736" right="0.35433070866141736" top="0.39370078740157483" bottom="0.39370078740157483" header="0.51181102362204722" footer="0"/>
  <pageSetup paperSize="9" orientation="portrait"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810375" cy="9867900"/>
    <xdr:graphicFrame macro="">
      <xdr:nvGraphicFramePr>
        <xdr:cNvPr id="2" name="shape">
          <a:extLst>
            <a:ext uri="{FF2B5EF4-FFF2-40B4-BE49-F238E27FC236}">
              <a16:creationId xmlns:a16="http://schemas.microsoft.com/office/drawing/2014/main" id="{0D66E092-E7D1-4149-9214-204BFEDAC86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0.025</cdr:x>
      <cdr:y>0.73375</cdr:y>
    </cdr:from>
    <cdr:to>
      <cdr:x>0.19125</cdr:x>
      <cdr:y>0.82325</cdr:y>
    </cdr:to>
    <cdr:grpSp>
      <cdr:nvGrpSpPr>
        <cdr:cNvPr id="490497" name="Group 1">
          <a:extLst xmlns:a="http://schemas.openxmlformats.org/drawingml/2006/main">
            <a:ext uri="{FF2B5EF4-FFF2-40B4-BE49-F238E27FC236}">
              <a16:creationId xmlns:a16="http://schemas.microsoft.com/office/drawing/2014/main" id="{2387A89F-3CED-4959-8715-DC9D9CA07F27}"/>
            </a:ext>
          </a:extLst>
        </cdr:cNvPr>
        <cdr:cNvGrpSpPr>
          <a:grpSpLocks xmlns:a="http://schemas.openxmlformats.org/drawingml/2006/main"/>
        </cdr:cNvGrpSpPr>
      </cdr:nvGrpSpPr>
      <cdr:grpSpPr bwMode="auto">
        <a:xfrm xmlns:a="http://schemas.openxmlformats.org/drawingml/2006/main">
          <a:off x="170259" y="7240572"/>
          <a:ext cx="1132225" cy="883177"/>
          <a:chOff x="170021" y="7226325"/>
          <a:chExt cx="1106247" cy="831326"/>
        </a:xfrm>
      </cdr:grpSpPr>
      <cdr:sp macro="" textlink="">
        <cdr:nvSpPr>
          <cdr:cNvPr id="490498" name="Line 2">
            <a:extLst xmlns:a="http://schemas.openxmlformats.org/drawingml/2006/main">
              <a:ext uri="{FF2B5EF4-FFF2-40B4-BE49-F238E27FC236}">
                <a16:creationId xmlns:a16="http://schemas.microsoft.com/office/drawing/2014/main" id="{494D67AE-FDC5-4B89-9058-776CFFA761B2}"/>
              </a:ext>
            </a:extLst>
          </cdr:cNvPr>
          <cdr:cNvSpPr>
            <a:spLocks xmlns:a="http://schemas.openxmlformats.org/drawingml/2006/main" noChangeShapeType="1"/>
          </cdr:cNvSpPr>
        </cdr:nvSpPr>
        <cdr:spPr bwMode="auto">
          <a:xfrm xmlns:a="http://schemas.openxmlformats.org/drawingml/2006/main">
            <a:off x="170021" y="7314581"/>
            <a:ext cx="324741" cy="4934"/>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90499" name="Text Box 3">
            <a:extLst xmlns:a="http://schemas.openxmlformats.org/drawingml/2006/main">
              <a:ext uri="{FF2B5EF4-FFF2-40B4-BE49-F238E27FC236}">
                <a16:creationId xmlns:a16="http://schemas.microsoft.com/office/drawing/2014/main" id="{D4F79634-806A-4F46-A0C7-9D9332103E60}"/>
              </a:ext>
            </a:extLst>
          </cdr:cNvPr>
          <cdr:cNvSpPr txBox="1">
            <a:spLocks xmlns:a="http://schemas.openxmlformats.org/drawingml/2006/main" noChangeArrowheads="1"/>
          </cdr:cNvSpPr>
        </cdr:nvSpPr>
        <cdr:spPr bwMode="auto">
          <a:xfrm xmlns:a="http://schemas.openxmlformats.org/drawingml/2006/main">
            <a:off x="466777" y="7226325"/>
            <a:ext cx="809491" cy="8313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actual</a:t>
            </a:r>
          </a:p>
          <a:p xmlns:a="http://schemas.openxmlformats.org/drawingml/2006/main">
            <a:pPr algn="l" rtl="0">
              <a:defRPr sz="1000"/>
            </a:pPr>
            <a:r>
              <a:rPr lang="en-US" sz="800" b="0" i="0" u="none" strike="noStrike" baseline="0">
                <a:solidFill>
                  <a:srgbClr val="000000"/>
                </a:solidFill>
                <a:latin typeface="Times New Roman"/>
                <a:cs typeface="Times New Roman"/>
              </a:rPr>
              <a:t>expenditure* of </a:t>
            </a:r>
          </a:p>
          <a:p xmlns:a="http://schemas.openxmlformats.org/drawingml/2006/main">
            <a:pPr algn="l" rtl="0">
              <a:defRPr sz="1000"/>
            </a:pPr>
            <a:r>
              <a:rPr lang="en-US" sz="800" b="0" i="0" u="none" strike="noStrike" baseline="0">
                <a:solidFill>
                  <a:srgbClr val="000000"/>
                </a:solidFill>
                <a:latin typeface="Times New Roman"/>
                <a:cs typeface="Times New Roman"/>
              </a:rPr>
              <a:t>$5,339 million</a:t>
            </a:r>
          </a:p>
          <a:p xmlns:a="http://schemas.openxmlformats.org/drawingml/2006/main">
            <a:pPr algn="l" rtl="0">
              <a:defRPr sz="1000"/>
            </a:pPr>
            <a:r>
              <a:rPr lang="en-US" sz="800" b="0" i="0" u="none" strike="noStrike" baseline="0">
                <a:solidFill>
                  <a:srgbClr val="000000"/>
                </a:solidFill>
                <a:latin typeface="Times New Roman"/>
                <a:cs typeface="Times New Roman"/>
              </a:rPr>
              <a:t>for 2005-06</a:t>
            </a:r>
          </a:p>
        </cdr:txBody>
      </cdr:sp>
    </cdr:grpSp>
  </cdr:relSizeAnchor>
  <cdr:relSizeAnchor xmlns:cdr="http://schemas.openxmlformats.org/drawingml/2006/chartDrawing">
    <cdr:from>
      <cdr:x>0</cdr:x>
      <cdr:y>0</cdr:y>
    </cdr:from>
    <cdr:to>
      <cdr:x>0.442</cdr:x>
      <cdr:y>0.0395</cdr:y>
    </cdr:to>
    <cdr:sp macro="" textlink="">
      <cdr:nvSpPr>
        <cdr:cNvPr id="490500" name="Text Box 4">
          <a:extLst xmlns:a="http://schemas.openxmlformats.org/drawingml/2006/main">
            <a:ext uri="{FF2B5EF4-FFF2-40B4-BE49-F238E27FC236}">
              <a16:creationId xmlns:a16="http://schemas.microsoft.com/office/drawing/2014/main" id="{4D3CCB85-6227-4688-8E1A-8B1443F6DBAE}"/>
            </a:ext>
          </a:extLst>
        </cdr:cNvPr>
        <cdr:cNvSpPr txBox="1">
          <a:spLocks xmlns:a="http://schemas.openxmlformats.org/drawingml/2006/main" noChangeArrowheads="1"/>
        </cdr:cNvSpPr>
      </cdr:nvSpPr>
      <cdr:spPr bwMode="auto">
        <a:xfrm xmlns:a="http://schemas.openxmlformats.org/drawingml/2006/main">
          <a:off x="0" y="0"/>
          <a:ext cx="3010186" cy="389782"/>
        </a:xfrm>
        <a:prstGeom xmlns:a="http://schemas.openxmlformats.org/drawingml/2006/main" prst="rect">
          <a:avLst/>
        </a:prstGeom>
        <a:noFill xmlns:a="http://schemas.openxmlformats.org/drawingml/2006/main"/>
        <a:ln xmlns:a="http://schemas.openxmlformats.org/drawingml/2006/main" w="6350">
          <a:solidFill>
            <a:srgbClr xmlns:mc="http://schemas.openxmlformats.org/markup-compatibility/2006" xmlns:a14="http://schemas.microsoft.com/office/drawing/2010/main" val="0000FF" mc:Ignorable="a14" a14:legacySpreadsheetColorIndex="12"/>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wrap="none" lIns="36576" tIns="41148" rIns="0" bIns="0" anchor="t" upright="1">
          <a:spAutoFit/>
        </a:bodyPr>
        <a:lstStyle xmlns:a="http://schemas.openxmlformats.org/drawingml/2006/main"/>
        <a:p xmlns:a="http://schemas.openxmlformats.org/drawingml/2006/main">
          <a:pPr algn="l" rtl="0">
            <a:defRPr sz="1000"/>
          </a:pPr>
          <a:r>
            <a:rPr lang="en-US" sz="2200" b="0" i="0" u="none" strike="noStrike" baseline="0">
              <a:solidFill>
                <a:srgbClr val="0000FF"/>
              </a:solidFill>
              <a:latin typeface="Times New Roman"/>
              <a:cs typeface="Times New Roman"/>
            </a:rPr>
            <a:t>Chart 2  SSA Expenditure</a:t>
          </a:r>
        </a:p>
      </cdr:txBody>
    </cdr:sp>
  </cdr:relSizeAnchor>
  <cdr:relSizeAnchor xmlns:cdr="http://schemas.openxmlformats.org/drawingml/2006/chartDrawing">
    <cdr:from>
      <cdr:x>0.1355</cdr:x>
      <cdr:y>0.04225</cdr:y>
    </cdr:from>
    <cdr:to>
      <cdr:x>0.82225</cdr:x>
      <cdr:y>0.107</cdr:y>
    </cdr:to>
    <cdr:sp macro="" textlink="">
      <cdr:nvSpPr>
        <cdr:cNvPr id="490501" name="Text Box 5">
          <a:extLst xmlns:a="http://schemas.openxmlformats.org/drawingml/2006/main">
            <a:ext uri="{FF2B5EF4-FFF2-40B4-BE49-F238E27FC236}">
              <a16:creationId xmlns:a16="http://schemas.microsoft.com/office/drawing/2014/main" id="{CB6C7866-E141-4381-AB58-90D1E93BAB10}"/>
            </a:ext>
          </a:extLst>
        </cdr:cNvPr>
        <cdr:cNvSpPr txBox="1">
          <a:spLocks xmlns:a="http://schemas.openxmlformats.org/drawingml/2006/main" noChangeArrowheads="1"/>
        </cdr:cNvSpPr>
      </cdr:nvSpPr>
      <cdr:spPr bwMode="auto">
        <a:xfrm xmlns:a="http://schemas.openxmlformats.org/drawingml/2006/main">
          <a:off x="922806" y="416919"/>
          <a:ext cx="4677025" cy="6389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6576" rIns="36576" bIns="0" anchor="t" upright="1"/>
        <a:lstStyle xmlns:a="http://schemas.openxmlformats.org/drawingml/2006/main"/>
        <a:p xmlns:a="http://schemas.openxmlformats.org/drawingml/2006/main">
          <a:pPr algn="ctr" rtl="0">
            <a:defRPr sz="1000"/>
          </a:pPr>
          <a:r>
            <a:rPr lang="en-US" sz="1800" b="0" i="0" u="none" strike="noStrike" baseline="0">
              <a:solidFill>
                <a:srgbClr val="0000FF"/>
              </a:solidFill>
              <a:latin typeface="Times New Roman"/>
              <a:cs typeface="Times New Roman"/>
            </a:rPr>
            <a:t>Cumulative SSA Expenditure* and its Percentage</a:t>
          </a:r>
        </a:p>
        <a:p xmlns:a="http://schemas.openxmlformats.org/drawingml/2006/main">
          <a:pPr algn="ctr" rtl="0">
            <a:defRPr sz="1000"/>
          </a:pPr>
          <a:r>
            <a:rPr lang="en-US" sz="1800" b="0" i="0" u="none" strike="noStrike" baseline="0">
              <a:solidFill>
                <a:srgbClr val="0000FF"/>
              </a:solidFill>
              <a:latin typeface="Times New Roman"/>
              <a:cs typeface="Times New Roman"/>
            </a:rPr>
            <a:t>to Annual Expenditure* / Approved Provision</a:t>
          </a:r>
        </a:p>
      </cdr:txBody>
    </cdr:sp>
  </cdr:relSizeAnchor>
  <cdr:relSizeAnchor xmlns:cdr="http://schemas.openxmlformats.org/drawingml/2006/chartDrawing">
    <cdr:from>
      <cdr:x>0.44575</cdr:x>
      <cdr:y>0.19725</cdr:y>
    </cdr:from>
    <cdr:to>
      <cdr:x>0.58975</cdr:x>
      <cdr:y>0.2215</cdr:y>
    </cdr:to>
    <cdr:sp macro="" textlink="">
      <cdr:nvSpPr>
        <cdr:cNvPr id="490502" name="Text Box 6">
          <a:extLst xmlns:a="http://schemas.openxmlformats.org/drawingml/2006/main">
            <a:ext uri="{FF2B5EF4-FFF2-40B4-BE49-F238E27FC236}">
              <a16:creationId xmlns:a16="http://schemas.microsoft.com/office/drawing/2014/main" id="{1826BFE6-04F7-4D91-9266-615296B36DFB}"/>
            </a:ext>
          </a:extLst>
        </cdr:cNvPr>
        <cdr:cNvSpPr txBox="1">
          <a:spLocks xmlns:a="http://schemas.openxmlformats.org/drawingml/2006/main" noChangeArrowheads="1"/>
        </cdr:cNvSpPr>
      </cdr:nvSpPr>
      <cdr:spPr bwMode="auto">
        <a:xfrm xmlns:a="http://schemas.openxmlformats.org/drawingml/2006/main">
          <a:off x="3035725" y="1946443"/>
          <a:ext cx="980694" cy="23929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en-US" sz="1200" b="0" i="0" u="none" strike="noStrike" baseline="0">
              <a:solidFill>
                <a:srgbClr val="0000FF"/>
              </a:solidFill>
              <a:latin typeface="Times New Roman"/>
              <a:cs typeface="Times New Roman"/>
            </a:rPr>
            <a:t>2005-06</a:t>
          </a:r>
        </a:p>
      </cdr:txBody>
    </cdr:sp>
  </cdr:relSizeAnchor>
  <cdr:relSizeAnchor xmlns:cdr="http://schemas.openxmlformats.org/drawingml/2006/chartDrawing">
    <cdr:from>
      <cdr:x>0.48825</cdr:x>
      <cdr:y>0.45575</cdr:y>
    </cdr:from>
    <cdr:to>
      <cdr:x>0.57775</cdr:x>
      <cdr:y>0.48175</cdr:y>
    </cdr:to>
    <cdr:sp macro="" textlink="">
      <cdr:nvSpPr>
        <cdr:cNvPr id="490503" name="Text Box 7">
          <a:extLst xmlns:a="http://schemas.openxmlformats.org/drawingml/2006/main">
            <a:ext uri="{FF2B5EF4-FFF2-40B4-BE49-F238E27FC236}">
              <a16:creationId xmlns:a16="http://schemas.microsoft.com/office/drawing/2014/main" id="{BFB7661C-A9CD-4FD4-8384-048727395E91}"/>
            </a:ext>
          </a:extLst>
        </cdr:cNvPr>
        <cdr:cNvSpPr txBox="1">
          <a:spLocks xmlns:a="http://schemas.openxmlformats.org/drawingml/2006/main" noChangeArrowheads="1"/>
        </cdr:cNvSpPr>
      </cdr:nvSpPr>
      <cdr:spPr bwMode="auto">
        <a:xfrm xmlns:a="http://schemas.openxmlformats.org/drawingml/2006/main">
          <a:off x="3325166" y="4497295"/>
          <a:ext cx="609528" cy="2565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1" i="0" u="none" strike="noStrike" baseline="0">
              <a:solidFill>
                <a:srgbClr val="FF0000"/>
              </a:solidFill>
              <a:latin typeface="Times New Roman"/>
              <a:cs typeface="Times New Roman"/>
            </a:rPr>
            <a:t>2006-07</a:t>
          </a:r>
        </a:p>
      </cdr:txBody>
    </cdr:sp>
  </cdr:relSizeAnchor>
  <cdr:relSizeAnchor xmlns:cdr="http://schemas.openxmlformats.org/drawingml/2006/chartDrawing">
    <cdr:from>
      <cdr:x>0.08325</cdr:x>
      <cdr:y>0.9365</cdr:y>
    </cdr:from>
    <cdr:to>
      <cdr:x>0.97125</cdr:x>
      <cdr:y>0.99725</cdr:y>
    </cdr:to>
    <cdr:sp macro="" textlink="">
      <cdr:nvSpPr>
        <cdr:cNvPr id="490505" name="Text Box 9">
          <a:extLst xmlns:a="http://schemas.openxmlformats.org/drawingml/2006/main">
            <a:ext uri="{FF2B5EF4-FFF2-40B4-BE49-F238E27FC236}">
              <a16:creationId xmlns:a16="http://schemas.microsoft.com/office/drawing/2014/main" id="{8293D107-C3B9-4A98-971B-45E854612684}"/>
            </a:ext>
          </a:extLst>
        </cdr:cNvPr>
        <cdr:cNvSpPr txBox="1">
          <a:spLocks xmlns:a="http://schemas.openxmlformats.org/drawingml/2006/main" noChangeArrowheads="1"/>
        </cdr:cNvSpPr>
      </cdr:nvSpPr>
      <cdr:spPr bwMode="auto">
        <a:xfrm xmlns:a="http://schemas.openxmlformats.org/drawingml/2006/main">
          <a:off x="566964" y="9241288"/>
          <a:ext cx="6047613" cy="5994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just" rtl="0">
            <a:defRPr sz="1000"/>
          </a:pPr>
          <a:r>
            <a:rPr lang="en-US" sz="800" b="0" i="0" u="none" strike="noStrike" baseline="0">
              <a:solidFill>
                <a:srgbClr val="000000"/>
              </a:solidFill>
              <a:latin typeface="Times New Roman"/>
              <a:cs typeface="Times New Roman"/>
            </a:rPr>
            <a:t>Refers to SSA expenditure with the effect of advance payment discounted.</a:t>
          </a:r>
        </a:p>
        <a:p xmlns:a="http://schemas.openxmlformats.org/drawingml/2006/main">
          <a:pPr algn="just" rtl="0">
            <a:defRPr sz="1000"/>
          </a:pPr>
          <a:r>
            <a:rPr lang="en-US" sz="800" b="0" i="0" u="none" strike="noStrike" baseline="0">
              <a:solidFill>
                <a:srgbClr val="000000"/>
              </a:solidFill>
              <a:latin typeface="Times New Roman"/>
              <a:cs typeface="Times New Roman"/>
            </a:rPr>
            <a:t>The % of actual SSA expenditure (i.e. including advance payment where applicable) to total approved provision of $5,661 million is also provided for easy reference.</a:t>
          </a:r>
        </a:p>
      </cdr:txBody>
    </cdr:sp>
  </cdr:relSizeAnchor>
  <cdr:relSizeAnchor xmlns:cdr="http://schemas.openxmlformats.org/drawingml/2006/chartDrawing">
    <cdr:from>
      <cdr:x>0.01225</cdr:x>
      <cdr:y>0.93375</cdr:y>
    </cdr:from>
    <cdr:to>
      <cdr:x>0.078</cdr:x>
      <cdr:y>0.981</cdr:y>
    </cdr:to>
    <cdr:sp macro="" textlink="">
      <cdr:nvSpPr>
        <cdr:cNvPr id="490506" name="Text Box 10">
          <a:extLst xmlns:a="http://schemas.openxmlformats.org/drawingml/2006/main">
            <a:ext uri="{FF2B5EF4-FFF2-40B4-BE49-F238E27FC236}">
              <a16:creationId xmlns:a16="http://schemas.microsoft.com/office/drawing/2014/main" id="{734B1797-13F3-4A3D-A354-EE6987B33F77}"/>
            </a:ext>
          </a:extLst>
        </cdr:cNvPr>
        <cdr:cNvSpPr txBox="1">
          <a:spLocks xmlns:a="http://schemas.openxmlformats.org/drawingml/2006/main" noChangeArrowheads="1"/>
        </cdr:cNvSpPr>
      </cdr:nvSpPr>
      <cdr:spPr bwMode="auto">
        <a:xfrm xmlns:a="http://schemas.openxmlformats.org/drawingml/2006/main">
          <a:off x="83427" y="9214152"/>
          <a:ext cx="447782" cy="4662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r>
            <a:rPr lang="en-US" sz="800" b="0" i="0" u="none" strike="noStrike" baseline="0">
              <a:solidFill>
                <a:srgbClr val="000000"/>
              </a:solidFill>
              <a:latin typeface="Times New Roman"/>
              <a:cs typeface="Times New Roman"/>
            </a:rPr>
            <a:t>Notes : *</a:t>
          </a:r>
        </a:p>
        <a:p xmlns:a="http://schemas.openxmlformats.org/drawingml/2006/main">
          <a:pPr algn="r" rtl="0">
            <a:defRPr sz="1000"/>
          </a:pPr>
          <a:r>
            <a:rPr lang="en-US" sz="800" b="0" i="0" u="none" strike="noStrike" baseline="0">
              <a:solidFill>
                <a:srgbClr val="000000"/>
              </a:solidFill>
              <a:latin typeface="Times New Roman"/>
              <a:cs typeface="Times New Roman"/>
            </a:rPr>
            <a:t>            </a:t>
          </a:r>
          <a:r>
            <a:rPr lang="en-US" sz="800" b="0" i="0" u="none" strike="noStrike" baseline="30000">
              <a:solidFill>
                <a:srgbClr val="000000"/>
              </a:solidFill>
              <a:latin typeface="Times New Roman"/>
              <a:cs typeface="Times New Roman"/>
            </a:rPr>
            <a:t>#     </a:t>
          </a:r>
        </a:p>
        <a:p xmlns:a="http://schemas.openxmlformats.org/drawingml/2006/main">
          <a:pPr algn="r" rtl="0">
            <a:defRPr sz="1000"/>
          </a:pPr>
          <a:endParaRPr lang="en-US" sz="800" b="0" i="0" u="none" strike="noStrike" baseline="30000">
            <a:solidFill>
              <a:srgbClr val="000000"/>
            </a:solidFill>
            <a:latin typeface="Times New Roman"/>
            <a:cs typeface="Times New Roman"/>
          </a:endParaRPr>
        </a:p>
      </cdr:txBody>
    </cdr:sp>
  </cdr:relSizeAnchor>
  <cdr:relSizeAnchor xmlns:cdr="http://schemas.openxmlformats.org/drawingml/2006/chartDrawing">
    <cdr:from>
      <cdr:x>0.208</cdr:x>
      <cdr:y>0.73375</cdr:y>
    </cdr:from>
    <cdr:to>
      <cdr:x>0.39</cdr:x>
      <cdr:y>0.82325</cdr:y>
    </cdr:to>
    <cdr:grpSp>
      <cdr:nvGrpSpPr>
        <cdr:cNvPr id="490507" name="Group 11">
          <a:extLst xmlns:a="http://schemas.openxmlformats.org/drawingml/2006/main">
            <a:ext uri="{FF2B5EF4-FFF2-40B4-BE49-F238E27FC236}">
              <a16:creationId xmlns:a16="http://schemas.microsoft.com/office/drawing/2014/main" id="{931E53DC-271B-42BB-87BF-8A67B197038F}"/>
            </a:ext>
          </a:extLst>
        </cdr:cNvPr>
        <cdr:cNvGrpSpPr>
          <a:grpSpLocks xmlns:a="http://schemas.openxmlformats.org/drawingml/2006/main"/>
        </cdr:cNvGrpSpPr>
      </cdr:nvGrpSpPr>
      <cdr:grpSpPr bwMode="auto">
        <a:xfrm xmlns:a="http://schemas.openxmlformats.org/drawingml/2006/main">
          <a:off x="1416558" y="7240572"/>
          <a:ext cx="1239488" cy="883177"/>
          <a:chOff x="1414577" y="7226485"/>
          <a:chExt cx="1208786" cy="831324"/>
        </a:xfrm>
      </cdr:grpSpPr>
      <cdr:sp macro="" textlink="">
        <cdr:nvSpPr>
          <cdr:cNvPr id="490508" name="Line 12">
            <a:extLst xmlns:a="http://schemas.openxmlformats.org/drawingml/2006/main">
              <a:ext uri="{FF2B5EF4-FFF2-40B4-BE49-F238E27FC236}">
                <a16:creationId xmlns:a16="http://schemas.microsoft.com/office/drawing/2014/main" id="{D5B48BE1-3CBE-4E31-B0C4-86D37DE7BD79}"/>
              </a:ext>
            </a:extLst>
          </cdr:cNvPr>
          <cdr:cNvSpPr>
            <a:spLocks xmlns:a="http://schemas.openxmlformats.org/drawingml/2006/main" noChangeShapeType="1"/>
          </cdr:cNvSpPr>
        </cdr:nvSpPr>
        <cdr:spPr bwMode="auto">
          <a:xfrm xmlns:a="http://schemas.openxmlformats.org/drawingml/2006/main">
            <a:off x="1414577" y="7326916"/>
            <a:ext cx="324740" cy="0"/>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FF0000" mc:Ignorable="a14" a14:legacySpreadsheetColorIndex="10"/>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90509" name="Text Box 13">
            <a:extLst xmlns:a="http://schemas.openxmlformats.org/drawingml/2006/main">
              <a:ext uri="{FF2B5EF4-FFF2-40B4-BE49-F238E27FC236}">
                <a16:creationId xmlns:a16="http://schemas.microsoft.com/office/drawing/2014/main" id="{598011F6-CD0F-4910-97C3-FDCA5EC244D5}"/>
              </a:ext>
            </a:extLst>
          </cdr:cNvPr>
          <cdr:cNvSpPr txBox="1">
            <a:spLocks xmlns:a="http://schemas.openxmlformats.org/drawingml/2006/main" noChangeArrowheads="1"/>
          </cdr:cNvSpPr>
        </cdr:nvSpPr>
        <cdr:spPr bwMode="auto">
          <a:xfrm xmlns:a="http://schemas.openxmlformats.org/drawingml/2006/main">
            <a:off x="1830176" y="7226485"/>
            <a:ext cx="793187" cy="8313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approved</a:t>
            </a:r>
          </a:p>
          <a:p xmlns:a="http://schemas.openxmlformats.org/drawingml/2006/main">
            <a:pPr algn="l" rtl="0">
              <a:defRPr sz="1000"/>
            </a:pPr>
            <a:r>
              <a:rPr lang="en-US" sz="800" b="0" i="0" u="none" strike="noStrike" baseline="0">
                <a:solidFill>
                  <a:srgbClr val="000000"/>
                </a:solidFill>
                <a:latin typeface="Times New Roman"/>
                <a:cs typeface="Times New Roman"/>
              </a:rPr>
              <a:t>provision of </a:t>
            </a:r>
          </a:p>
          <a:p xmlns:a="http://schemas.openxmlformats.org/drawingml/2006/main">
            <a:pPr algn="l" rtl="0">
              <a:defRPr sz="1000"/>
            </a:pPr>
            <a:r>
              <a:rPr lang="en-US" sz="800" b="0" i="0" u="none" strike="noStrike" baseline="0">
                <a:solidFill>
                  <a:srgbClr val="000000"/>
                </a:solidFill>
                <a:latin typeface="Times New Roman"/>
                <a:cs typeface="Times New Roman"/>
              </a:rPr>
              <a:t>$5,661 million </a:t>
            </a:r>
          </a:p>
          <a:p xmlns:a="http://schemas.openxmlformats.org/drawingml/2006/main">
            <a:pPr algn="l" rtl="0">
              <a:defRPr sz="1000"/>
            </a:pPr>
            <a:r>
              <a:rPr lang="en-US" sz="800" b="0" i="0" u="none" strike="noStrike" baseline="0">
                <a:solidFill>
                  <a:srgbClr val="000000"/>
                </a:solidFill>
                <a:latin typeface="Times New Roman"/>
                <a:cs typeface="Times New Roman"/>
              </a:rPr>
              <a:t>for 2006-07</a:t>
            </a:r>
          </a:p>
        </cdr:txBody>
      </cdr:sp>
    </cdr:grpSp>
  </cdr:relSizeAnchor>
  <cdr:relSizeAnchor xmlns:cdr="http://schemas.openxmlformats.org/drawingml/2006/chartDrawing">
    <cdr:from>
      <cdr:x>0.414</cdr:x>
      <cdr:y>0.73375</cdr:y>
    </cdr:from>
    <cdr:to>
      <cdr:x>0.67375</cdr:x>
      <cdr:y>0.89275</cdr:y>
    </cdr:to>
    <cdr:grpSp>
      <cdr:nvGrpSpPr>
        <cdr:cNvPr id="490526" name="Group 30">
          <a:extLst xmlns:a="http://schemas.openxmlformats.org/drawingml/2006/main">
            <a:ext uri="{FF2B5EF4-FFF2-40B4-BE49-F238E27FC236}">
              <a16:creationId xmlns:a16="http://schemas.microsoft.com/office/drawing/2014/main" id="{B327AC2B-961D-4B90-8CE1-EFDB753E72C1}"/>
            </a:ext>
          </a:extLst>
        </cdr:cNvPr>
        <cdr:cNvGrpSpPr>
          <a:grpSpLocks xmlns:a="http://schemas.openxmlformats.org/drawingml/2006/main"/>
        </cdr:cNvGrpSpPr>
      </cdr:nvGrpSpPr>
      <cdr:grpSpPr bwMode="auto">
        <a:xfrm xmlns:a="http://schemas.openxmlformats.org/drawingml/2006/main">
          <a:off x="2819495" y="7240572"/>
          <a:ext cx="1768995" cy="1568996"/>
          <a:chOff x="2813852" y="7224994"/>
          <a:chExt cx="1780888" cy="1607993"/>
        </a:xfrm>
      </cdr:grpSpPr>
      <cdr:sp macro="" textlink="">
        <cdr:nvSpPr>
          <cdr:cNvPr id="490511" name="Text Box 15">
            <a:extLst xmlns:a="http://schemas.openxmlformats.org/drawingml/2006/main">
              <a:ext uri="{FF2B5EF4-FFF2-40B4-BE49-F238E27FC236}">
                <a16:creationId xmlns:a16="http://schemas.microsoft.com/office/drawing/2014/main" id="{38DAF8C4-C96A-4F95-A078-5BFE19296E03}"/>
              </a:ext>
            </a:extLst>
          </cdr:cNvPr>
          <cdr:cNvSpPr txBox="1">
            <a:spLocks xmlns:a="http://schemas.openxmlformats.org/drawingml/2006/main" noChangeArrowheads="1"/>
          </cdr:cNvSpPr>
        </cdr:nvSpPr>
        <cdr:spPr bwMode="auto">
          <a:xfrm xmlns:a="http://schemas.openxmlformats.org/drawingml/2006/main">
            <a:off x="3031258" y="7224994"/>
            <a:ext cx="1563482" cy="16079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NDA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HDA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NOAA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HOAA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cdr:txBody>
      </cdr:sp>
      <cdr:sp macro="" textlink="">
        <cdr:nvSpPr>
          <cdr:cNvPr id="490512" name="Rectangle 16">
            <a:extLst xmlns:a="http://schemas.openxmlformats.org/drawingml/2006/main">
              <a:ext uri="{FF2B5EF4-FFF2-40B4-BE49-F238E27FC236}">
                <a16:creationId xmlns:a16="http://schemas.microsoft.com/office/drawing/2014/main" id="{2029EDE5-EA1A-4973-9A80-D311DDD141B3}"/>
              </a:ext>
            </a:extLst>
          </cdr:cNvPr>
          <cdr:cNvSpPr>
            <a:spLocks xmlns:a="http://schemas.openxmlformats.org/drawingml/2006/main" noChangeArrowheads="1"/>
          </cdr:cNvSpPr>
        </cdr:nvSpPr>
        <cdr:spPr bwMode="auto">
          <a:xfrm xmlns:a="http://schemas.openxmlformats.org/drawingml/2006/main">
            <a:off x="2813852" y="7294845"/>
            <a:ext cx="22612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FF" mc:Ignorable="a14" a14:legacySpreadsheetColorIndex="1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13" name="Rectangle 17">
            <a:extLst xmlns:a="http://schemas.openxmlformats.org/drawingml/2006/main">
              <a:ext uri="{FF2B5EF4-FFF2-40B4-BE49-F238E27FC236}">
                <a16:creationId xmlns:a16="http://schemas.microsoft.com/office/drawing/2014/main" id="{2F5F5E69-7279-44B5-BA97-FBF291C5E6C1}"/>
              </a:ext>
            </a:extLst>
          </cdr:cNvPr>
          <cdr:cNvSpPr>
            <a:spLocks xmlns:a="http://schemas.openxmlformats.org/drawingml/2006/main" noChangeArrowheads="1"/>
          </cdr:cNvSpPr>
        </cdr:nvSpPr>
        <cdr:spPr bwMode="auto">
          <a:xfrm xmlns:a="http://schemas.openxmlformats.org/drawingml/2006/main">
            <a:off x="2813852" y="8464191"/>
            <a:ext cx="22612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CCFF" mc:Ignorable="a14" a14:legacySpreadsheetColorIndex="4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14" name="Rectangle 18" descr="菱形外框線">
            <a:extLst xmlns:a="http://schemas.openxmlformats.org/drawingml/2006/main">
              <a:ext uri="{FF2B5EF4-FFF2-40B4-BE49-F238E27FC236}">
                <a16:creationId xmlns:a16="http://schemas.microsoft.com/office/drawing/2014/main" id="{C0735A6D-D0A0-4458-9893-1E1775CA4E2B}"/>
              </a:ext>
            </a:extLst>
          </cdr:cNvPr>
          <cdr:cNvSpPr>
            <a:spLocks xmlns:a="http://schemas.openxmlformats.org/drawingml/2006/main" noChangeArrowheads="1"/>
          </cdr:cNvSpPr>
        </cdr:nvSpPr>
        <cdr:spPr bwMode="auto">
          <a:xfrm xmlns:a="http://schemas.openxmlformats.org/drawingml/2006/main">
            <a:off x="2813852" y="8071942"/>
            <a:ext cx="226128" cy="96212"/>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15" name="Rectangle 19" descr="淺色垂直線">
            <a:extLst xmlns:a="http://schemas.openxmlformats.org/drawingml/2006/main">
              <a:ext uri="{FF2B5EF4-FFF2-40B4-BE49-F238E27FC236}">
                <a16:creationId xmlns:a16="http://schemas.microsoft.com/office/drawing/2014/main" id="{C93D450E-FDAF-4024-A97C-E10755DE5A91}"/>
              </a:ext>
            </a:extLst>
          </cdr:cNvPr>
          <cdr:cNvSpPr>
            <a:spLocks xmlns:a="http://schemas.openxmlformats.org/drawingml/2006/main" noChangeArrowheads="1"/>
          </cdr:cNvSpPr>
        </cdr:nvSpPr>
        <cdr:spPr bwMode="auto">
          <a:xfrm xmlns:a="http://schemas.openxmlformats.org/drawingml/2006/main">
            <a:off x="2813852" y="7679693"/>
            <a:ext cx="226128" cy="96212"/>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grpSp>
  </cdr:relSizeAnchor>
  <cdr:relSizeAnchor xmlns:cdr="http://schemas.openxmlformats.org/drawingml/2006/chartDrawing">
    <cdr:from>
      <cdr:x>0.6995</cdr:x>
      <cdr:y>0.73375</cdr:y>
    </cdr:from>
    <cdr:to>
      <cdr:x>1</cdr:x>
      <cdr:y>0.89275</cdr:y>
    </cdr:to>
    <cdr:grpSp>
      <cdr:nvGrpSpPr>
        <cdr:cNvPr id="490528" name="Group 32">
          <a:extLst xmlns:a="http://schemas.openxmlformats.org/drawingml/2006/main">
            <a:ext uri="{FF2B5EF4-FFF2-40B4-BE49-F238E27FC236}">
              <a16:creationId xmlns:a16="http://schemas.microsoft.com/office/drawing/2014/main" id="{0B777762-5E56-4916-B59F-74F56C644B76}"/>
            </a:ext>
          </a:extLst>
        </cdr:cNvPr>
        <cdr:cNvGrpSpPr>
          <a:grpSpLocks xmlns:a="http://schemas.openxmlformats.org/drawingml/2006/main"/>
        </cdr:cNvGrpSpPr>
      </cdr:nvGrpSpPr>
      <cdr:grpSpPr bwMode="auto">
        <a:xfrm xmlns:a="http://schemas.openxmlformats.org/drawingml/2006/main">
          <a:off x="4823448" y="7240572"/>
          <a:ext cx="2046518" cy="1568996"/>
          <a:chOff x="4815002" y="7224994"/>
          <a:chExt cx="2126480" cy="1607993"/>
        </a:xfrm>
      </cdr:grpSpPr>
      <cdr:sp macro="" textlink="">
        <cdr:nvSpPr>
          <cdr:cNvPr id="490519" name="Text Box 23">
            <a:extLst xmlns:a="http://schemas.openxmlformats.org/drawingml/2006/main">
              <a:ext uri="{FF2B5EF4-FFF2-40B4-BE49-F238E27FC236}">
                <a16:creationId xmlns:a16="http://schemas.microsoft.com/office/drawing/2014/main" id="{51825ECC-28EB-4975-9F93-BF69F7A11DBE}"/>
              </a:ext>
            </a:extLst>
          </cdr:cNvPr>
          <cdr:cNvSpPr txBox="1">
            <a:spLocks xmlns:a="http://schemas.openxmlformats.org/drawingml/2006/main" noChangeArrowheads="1"/>
          </cdr:cNvSpPr>
        </cdr:nvSpPr>
        <cdr:spPr bwMode="auto">
          <a:xfrm xmlns:a="http://schemas.openxmlformats.org/drawingml/2006/main">
            <a:off x="5266356" y="7224994"/>
            <a:ext cx="1675126" cy="16079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NDA</a:t>
            </a:r>
          </a:p>
          <a:p xmlns:a="http://schemas.openxmlformats.org/drawingml/2006/main">
            <a:pPr algn="l" rtl="0">
              <a:defRPr sz="1000"/>
            </a:pPr>
            <a:r>
              <a:rPr lang="en-US" sz="800" b="0" i="0" u="none" strike="noStrike" baseline="0">
                <a:solidFill>
                  <a:srgbClr val="000000"/>
                </a:solidFill>
                <a:latin typeface="Times New Roman"/>
                <a:cs typeface="Times New Roman"/>
              </a:rPr>
              <a:t>in 2006-07</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HDA</a:t>
            </a:r>
          </a:p>
          <a:p xmlns:a="http://schemas.openxmlformats.org/drawingml/2006/main">
            <a:pPr algn="l" rtl="0">
              <a:defRPr sz="1000"/>
            </a:pPr>
            <a:r>
              <a:rPr lang="en-US" sz="800" b="0" i="0" u="none" strike="noStrike" baseline="0">
                <a:solidFill>
                  <a:srgbClr val="000000"/>
                </a:solidFill>
                <a:latin typeface="Times New Roman"/>
                <a:cs typeface="Times New Roman"/>
              </a:rPr>
              <a:t>in 2006-07</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NOAA</a:t>
            </a:r>
          </a:p>
          <a:p xmlns:a="http://schemas.openxmlformats.org/drawingml/2006/main">
            <a:pPr algn="l" rtl="0">
              <a:defRPr sz="1000"/>
            </a:pPr>
            <a:r>
              <a:rPr lang="en-US" sz="800" b="0" i="0" u="none" strike="noStrike" baseline="0">
                <a:solidFill>
                  <a:srgbClr val="000000"/>
                </a:solidFill>
                <a:latin typeface="Times New Roman"/>
                <a:cs typeface="Times New Roman"/>
              </a:rPr>
              <a:t>in 2006-07</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HOAA</a:t>
            </a:r>
          </a:p>
          <a:p xmlns:a="http://schemas.openxmlformats.org/drawingml/2006/main">
            <a:pPr algn="l" rtl="0">
              <a:defRPr sz="1000"/>
            </a:pPr>
            <a:r>
              <a:rPr lang="en-US" sz="800" b="0" i="0" u="none" strike="noStrike" baseline="0">
                <a:solidFill>
                  <a:srgbClr val="000000"/>
                </a:solidFill>
                <a:latin typeface="Times New Roman"/>
                <a:cs typeface="Times New Roman"/>
              </a:rPr>
              <a:t>in 2006-07</a:t>
            </a:r>
          </a:p>
        </cdr:txBody>
      </cdr:sp>
      <cdr:sp macro="" textlink="">
        <cdr:nvSpPr>
          <cdr:cNvPr id="490520" name="Rectangle 24">
            <a:extLst xmlns:a="http://schemas.openxmlformats.org/drawingml/2006/main">
              <a:ext uri="{FF2B5EF4-FFF2-40B4-BE49-F238E27FC236}">
                <a16:creationId xmlns:a16="http://schemas.microsoft.com/office/drawing/2014/main" id="{5143D21C-7791-4582-8D72-62BFB6D30268}"/>
              </a:ext>
            </a:extLst>
          </cdr:cNvPr>
          <cdr:cNvSpPr>
            <a:spLocks xmlns:a="http://schemas.openxmlformats.org/drawingml/2006/main" noChangeArrowheads="1"/>
          </cdr:cNvSpPr>
        </cdr:nvSpPr>
        <cdr:spPr bwMode="auto">
          <a:xfrm xmlns:a="http://schemas.openxmlformats.org/drawingml/2006/main">
            <a:off x="4815002" y="7294845"/>
            <a:ext cx="22612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0000" mc:Ignorable="a14" a14:legacySpreadsheetColorIndex="1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21" name="Rectangle 25">
            <a:extLst xmlns:a="http://schemas.openxmlformats.org/drawingml/2006/main">
              <a:ext uri="{FF2B5EF4-FFF2-40B4-BE49-F238E27FC236}">
                <a16:creationId xmlns:a16="http://schemas.microsoft.com/office/drawing/2014/main" id="{AD94A982-1AAD-42BC-81FC-0C343E3224A2}"/>
              </a:ext>
            </a:extLst>
          </cdr:cNvPr>
          <cdr:cNvSpPr>
            <a:spLocks xmlns:a="http://schemas.openxmlformats.org/drawingml/2006/main" noChangeArrowheads="1"/>
          </cdr:cNvSpPr>
        </cdr:nvSpPr>
        <cdr:spPr bwMode="auto">
          <a:xfrm xmlns:a="http://schemas.openxmlformats.org/drawingml/2006/main">
            <a:off x="4815002" y="8474059"/>
            <a:ext cx="22612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22" name="Rectangle 26" descr="菱形外框線">
            <a:extLst xmlns:a="http://schemas.openxmlformats.org/drawingml/2006/main">
              <a:ext uri="{FF2B5EF4-FFF2-40B4-BE49-F238E27FC236}">
                <a16:creationId xmlns:a16="http://schemas.microsoft.com/office/drawing/2014/main" id="{F5E19459-CE34-40F1-9DE6-2CB4586FC670}"/>
              </a:ext>
            </a:extLst>
          </cdr:cNvPr>
          <cdr:cNvSpPr>
            <a:spLocks xmlns:a="http://schemas.openxmlformats.org/drawingml/2006/main" noChangeArrowheads="1"/>
          </cdr:cNvSpPr>
        </cdr:nvSpPr>
        <cdr:spPr bwMode="auto">
          <a:xfrm xmlns:a="http://schemas.openxmlformats.org/drawingml/2006/main">
            <a:off x="4815002" y="8076876"/>
            <a:ext cx="226128" cy="96212"/>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90523" name="Rectangle 27" descr="淺色垂直線">
            <a:extLst xmlns:a="http://schemas.openxmlformats.org/drawingml/2006/main">
              <a:ext uri="{FF2B5EF4-FFF2-40B4-BE49-F238E27FC236}">
                <a16:creationId xmlns:a16="http://schemas.microsoft.com/office/drawing/2014/main" id="{F1DFC464-3288-4FD0-B0DE-CD75C820E3FF}"/>
              </a:ext>
            </a:extLst>
          </cdr:cNvPr>
          <cdr:cNvSpPr>
            <a:spLocks xmlns:a="http://schemas.openxmlformats.org/drawingml/2006/main" noChangeArrowheads="1"/>
          </cdr:cNvSpPr>
        </cdr:nvSpPr>
        <cdr:spPr bwMode="auto">
          <a:xfrm xmlns:a="http://schemas.openxmlformats.org/drawingml/2006/main">
            <a:off x="4815002" y="7696962"/>
            <a:ext cx="226128" cy="96212"/>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grpSp>
  </cdr:relSizeAnchor>
  <cdr:relSizeAnchor xmlns:cdr="http://schemas.openxmlformats.org/drawingml/2006/chartDrawing">
    <cdr:from>
      <cdr:x>0.4475</cdr:x>
      <cdr:y>0.43275</cdr:y>
    </cdr:from>
    <cdr:to>
      <cdr:x>0.509</cdr:x>
      <cdr:y>0.452</cdr:y>
    </cdr:to>
    <cdr:sp macro="" textlink="">
      <cdr:nvSpPr>
        <cdr:cNvPr id="490530" name="Text Box 34">
          <a:extLst xmlns:a="http://schemas.openxmlformats.org/drawingml/2006/main">
            <a:ext uri="{FF2B5EF4-FFF2-40B4-BE49-F238E27FC236}">
              <a16:creationId xmlns:a16="http://schemas.microsoft.com/office/drawing/2014/main" id="{8276AA9F-6D2D-4E19-ABA5-382F5E5B46A3}"/>
            </a:ext>
          </a:extLst>
        </cdr:cNvPr>
        <cdr:cNvSpPr txBox="1">
          <a:spLocks xmlns:a="http://schemas.openxmlformats.org/drawingml/2006/main" noChangeArrowheads="1"/>
        </cdr:cNvSpPr>
      </cdr:nvSpPr>
      <cdr:spPr bwMode="auto">
        <a:xfrm xmlns:a="http://schemas.openxmlformats.org/drawingml/2006/main">
          <a:off x="3047643" y="4270334"/>
          <a:ext cx="418838" cy="1899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en-US" sz="700" b="0" i="0" u="none" strike="noStrike" baseline="0">
              <a:solidFill>
                <a:srgbClr val="FF0000"/>
              </a:solidFill>
              <a:latin typeface="Times New Roman"/>
              <a:cs typeface="Times New Roman"/>
            </a:rPr>
            <a:t>(49.4%)</a:t>
          </a:r>
          <a:r>
            <a:rPr lang="en-US" sz="700" b="0" i="0" u="none" strike="noStrike" baseline="30000">
              <a:solidFill>
                <a:srgbClr val="FF0000"/>
              </a:solidFill>
              <a:latin typeface="Times New Roman"/>
              <a:cs typeface="Times New Roman"/>
            </a:rPr>
            <a:t>#</a:t>
          </a:r>
        </a:p>
      </cdr:txBody>
    </cdr:sp>
  </cdr:relSizeAnchor>
</c:userShapes>
</file>

<file path=xl/drawings/drawing2.xml><?xml version="1.0" encoding="utf-8"?>
<c:userShapes xmlns:c="http://schemas.openxmlformats.org/drawingml/2006/chart">
  <cdr:relSizeAnchor xmlns:cdr="http://schemas.openxmlformats.org/drawingml/2006/chartDrawing">
    <cdr:from>
      <cdr:x>0.0375</cdr:x>
      <cdr:y>0.84625</cdr:y>
    </cdr:from>
    <cdr:to>
      <cdr:x>0.325</cdr:x>
      <cdr:y>0.89875</cdr:y>
    </cdr:to>
    <cdr:grpSp>
      <cdr:nvGrpSpPr>
        <cdr:cNvPr id="463903" name="Group 31">
          <a:extLst xmlns:a="http://schemas.openxmlformats.org/drawingml/2006/main">
            <a:ext uri="{FF2B5EF4-FFF2-40B4-BE49-F238E27FC236}">
              <a16:creationId xmlns:a16="http://schemas.microsoft.com/office/drawing/2014/main" id="{B4F83A77-9D2F-4604-84EC-410DAD09C51E}"/>
            </a:ext>
          </a:extLst>
        </cdr:cNvPr>
        <cdr:cNvGrpSpPr>
          <a:grpSpLocks xmlns:a="http://schemas.openxmlformats.org/drawingml/2006/main"/>
        </cdr:cNvGrpSpPr>
      </cdr:nvGrpSpPr>
      <cdr:grpSpPr bwMode="auto">
        <a:xfrm xmlns:a="http://schemas.openxmlformats.org/drawingml/2006/main">
          <a:off x="255389" y="8350710"/>
          <a:ext cx="1957983" cy="518065"/>
          <a:chOff x="258432" y="8355504"/>
          <a:chExt cx="1954555" cy="526263"/>
        </a:xfrm>
      </cdr:grpSpPr>
      <cdr:sp macro="" textlink="">
        <cdr:nvSpPr>
          <cdr:cNvPr id="463874" name="Line 2">
            <a:extLst xmlns:a="http://schemas.openxmlformats.org/drawingml/2006/main">
              <a:ext uri="{FF2B5EF4-FFF2-40B4-BE49-F238E27FC236}">
                <a16:creationId xmlns:a16="http://schemas.microsoft.com/office/drawing/2014/main" id="{72AF607F-C7F8-4693-A0F5-8FC9D8979232}"/>
              </a:ext>
            </a:extLst>
          </cdr:cNvPr>
          <cdr:cNvSpPr>
            <a:spLocks xmlns:a="http://schemas.openxmlformats.org/drawingml/2006/main" noChangeShapeType="1"/>
          </cdr:cNvSpPr>
        </cdr:nvSpPr>
        <cdr:spPr bwMode="auto">
          <a:xfrm xmlns:a="http://schemas.openxmlformats.org/drawingml/2006/main">
            <a:off x="258432" y="8414852"/>
            <a:ext cx="324741" cy="2467"/>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63875" name="Text Box 3">
            <a:extLst xmlns:a="http://schemas.openxmlformats.org/drawingml/2006/main">
              <a:ext uri="{FF2B5EF4-FFF2-40B4-BE49-F238E27FC236}">
                <a16:creationId xmlns:a16="http://schemas.microsoft.com/office/drawing/2014/main" id="{A94A5288-CF7B-4349-8B78-2EEC7806906D}"/>
              </a:ext>
            </a:extLst>
          </cdr:cNvPr>
          <cdr:cNvSpPr txBox="1">
            <a:spLocks xmlns:a="http://schemas.openxmlformats.org/drawingml/2006/main" noChangeArrowheads="1"/>
          </cdr:cNvSpPr>
        </cdr:nvSpPr>
        <cdr:spPr bwMode="auto">
          <a:xfrm xmlns:a="http://schemas.openxmlformats.org/drawingml/2006/main">
            <a:off x="627087" y="8355504"/>
            <a:ext cx="1585900" cy="526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 CSSA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actual expenditure* of</a:t>
            </a:r>
          </a:p>
          <a:p xmlns:a="http://schemas.openxmlformats.org/drawingml/2006/main">
            <a:pPr algn="l" rtl="0">
              <a:defRPr sz="1000"/>
            </a:pPr>
            <a:r>
              <a:rPr lang="en-US" sz="800" b="0" i="0" u="none" strike="noStrike" baseline="0">
                <a:solidFill>
                  <a:srgbClr val="000000"/>
                </a:solidFill>
                <a:latin typeface="Times New Roman"/>
                <a:cs typeface="Times New Roman"/>
              </a:rPr>
              <a:t>$17,631 million for 2004/05</a:t>
            </a:r>
          </a:p>
        </cdr:txBody>
      </cdr:sp>
    </cdr:grpSp>
  </cdr:relSizeAnchor>
  <cdr:relSizeAnchor xmlns:cdr="http://schemas.openxmlformats.org/drawingml/2006/chartDrawing">
    <cdr:from>
      <cdr:x>0.0135</cdr:x>
      <cdr:y>0</cdr:y>
    </cdr:from>
    <cdr:to>
      <cdr:x>0.48625</cdr:x>
      <cdr:y>0.0405</cdr:y>
    </cdr:to>
    <cdr:sp macro="" textlink="">
      <cdr:nvSpPr>
        <cdr:cNvPr id="463876" name="Text Box 4">
          <a:extLst xmlns:a="http://schemas.openxmlformats.org/drawingml/2006/main">
            <a:ext uri="{FF2B5EF4-FFF2-40B4-BE49-F238E27FC236}">
              <a16:creationId xmlns:a16="http://schemas.microsoft.com/office/drawing/2014/main" id="{F9F37B85-7F9B-43B8-91B1-A034EE162E56}"/>
            </a:ext>
          </a:extLst>
        </cdr:cNvPr>
        <cdr:cNvSpPr txBox="1">
          <a:spLocks xmlns:a="http://schemas.openxmlformats.org/drawingml/2006/main" noChangeArrowheads="1"/>
        </cdr:cNvSpPr>
      </cdr:nvSpPr>
      <cdr:spPr bwMode="auto">
        <a:xfrm xmlns:a="http://schemas.openxmlformats.org/drawingml/2006/main">
          <a:off x="91940" y="0"/>
          <a:ext cx="3219605" cy="399650"/>
        </a:xfrm>
        <a:prstGeom xmlns:a="http://schemas.openxmlformats.org/drawingml/2006/main" prst="rect">
          <a:avLst/>
        </a:prstGeom>
        <a:noFill xmlns:a="http://schemas.openxmlformats.org/drawingml/2006/main"/>
        <a:ln xmlns:a="http://schemas.openxmlformats.org/drawingml/2006/main" w="6350">
          <a:solidFill>
            <a:srgbClr xmlns:mc="http://schemas.openxmlformats.org/markup-compatibility/2006" xmlns:a14="http://schemas.microsoft.com/office/drawing/2010/main" val="0000FF" mc:Ignorable="a14" a14:legacySpreadsheetColorIndex="12"/>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wrap="none" lIns="36576" tIns="41148" rIns="0" bIns="0" anchor="t" upright="1">
          <a:spAutoFit/>
        </a:bodyPr>
        <a:lstStyle xmlns:a="http://schemas.openxmlformats.org/drawingml/2006/main"/>
        <a:p xmlns:a="http://schemas.openxmlformats.org/drawingml/2006/main">
          <a:pPr algn="l" rtl="0">
            <a:defRPr sz="1000"/>
          </a:pPr>
          <a:r>
            <a:rPr lang="en-US" sz="2200" b="0" i="0" u="none" strike="noStrike" baseline="0">
              <a:solidFill>
                <a:srgbClr val="0000FF"/>
              </a:solidFill>
              <a:latin typeface="Times New Roman"/>
              <a:cs typeface="Times New Roman"/>
            </a:rPr>
            <a:t>Chart 1  CSSA Expenditure</a:t>
          </a:r>
        </a:p>
      </cdr:txBody>
    </cdr:sp>
  </cdr:relSizeAnchor>
  <cdr:relSizeAnchor xmlns:cdr="http://schemas.openxmlformats.org/drawingml/2006/chartDrawing">
    <cdr:from>
      <cdr:x>0.127</cdr:x>
      <cdr:y>0.052</cdr:y>
    </cdr:from>
    <cdr:to>
      <cdr:x>0.8695</cdr:x>
      <cdr:y>0.11575</cdr:y>
    </cdr:to>
    <cdr:sp macro="" textlink="">
      <cdr:nvSpPr>
        <cdr:cNvPr id="463877" name="Text Box 5">
          <a:extLst xmlns:a="http://schemas.openxmlformats.org/drawingml/2006/main">
            <a:ext uri="{FF2B5EF4-FFF2-40B4-BE49-F238E27FC236}">
              <a16:creationId xmlns:a16="http://schemas.microsoft.com/office/drawing/2014/main" id="{EBC870F9-D055-49FF-926F-4B8F994BFB8A}"/>
            </a:ext>
          </a:extLst>
        </cdr:cNvPr>
        <cdr:cNvSpPr txBox="1">
          <a:spLocks xmlns:a="http://schemas.openxmlformats.org/drawingml/2006/main" noChangeArrowheads="1"/>
        </cdr:cNvSpPr>
      </cdr:nvSpPr>
      <cdr:spPr bwMode="auto">
        <a:xfrm xmlns:a="http://schemas.openxmlformats.org/drawingml/2006/main">
          <a:off x="864918" y="513131"/>
          <a:ext cx="5056703" cy="6290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6576" rIns="36576" bIns="0" anchor="t" upright="1"/>
        <a:lstStyle xmlns:a="http://schemas.openxmlformats.org/drawingml/2006/main"/>
        <a:p xmlns:a="http://schemas.openxmlformats.org/drawingml/2006/main">
          <a:pPr algn="ctr" rtl="0">
            <a:defRPr sz="1000"/>
          </a:pPr>
          <a:r>
            <a:rPr lang="en-US" sz="1800" b="0" i="0" u="none" strike="noStrike" baseline="0">
              <a:solidFill>
                <a:srgbClr val="0000FF"/>
              </a:solidFill>
              <a:latin typeface="Times New Roman"/>
              <a:cs typeface="Times New Roman"/>
            </a:rPr>
            <a:t>Cumulative CSSA Expenditure* and its Percentage</a:t>
          </a:r>
        </a:p>
        <a:p xmlns:a="http://schemas.openxmlformats.org/drawingml/2006/main">
          <a:pPr algn="ctr" rtl="0">
            <a:defRPr sz="1000"/>
          </a:pPr>
          <a:r>
            <a:rPr lang="en-US" sz="1800" b="0" i="0" u="none" strike="noStrike" baseline="0">
              <a:solidFill>
                <a:srgbClr val="0000FF"/>
              </a:solidFill>
              <a:latin typeface="Times New Roman"/>
              <a:cs typeface="Times New Roman"/>
            </a:rPr>
            <a:t>to Annual Expenditure* / Approved Provision</a:t>
          </a:r>
        </a:p>
      </cdr:txBody>
    </cdr:sp>
  </cdr:relSizeAnchor>
  <cdr:relSizeAnchor xmlns:cdr="http://schemas.openxmlformats.org/drawingml/2006/chartDrawing">
    <cdr:from>
      <cdr:x>0.40625</cdr:x>
      <cdr:y>0.351</cdr:y>
    </cdr:from>
    <cdr:to>
      <cdr:x>0.49575</cdr:x>
      <cdr:y>0.38</cdr:y>
    </cdr:to>
    <cdr:sp macro="" textlink="">
      <cdr:nvSpPr>
        <cdr:cNvPr id="463878" name="Text Box 6">
          <a:extLst xmlns:a="http://schemas.openxmlformats.org/drawingml/2006/main">
            <a:ext uri="{FF2B5EF4-FFF2-40B4-BE49-F238E27FC236}">
              <a16:creationId xmlns:a16="http://schemas.microsoft.com/office/drawing/2014/main" id="{20383A97-2752-4CF2-8D9B-27396358BD64}"/>
            </a:ext>
          </a:extLst>
        </cdr:cNvPr>
        <cdr:cNvSpPr txBox="1">
          <a:spLocks xmlns:a="http://schemas.openxmlformats.org/drawingml/2006/main" noChangeArrowheads="1"/>
        </cdr:cNvSpPr>
      </cdr:nvSpPr>
      <cdr:spPr bwMode="auto">
        <a:xfrm xmlns:a="http://schemas.openxmlformats.org/drawingml/2006/main">
          <a:off x="2766715" y="3463633"/>
          <a:ext cx="609528" cy="2861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0" i="0" u="none" strike="noStrike" baseline="0">
              <a:solidFill>
                <a:srgbClr val="0000FF"/>
              </a:solidFill>
              <a:latin typeface="Times New Roman"/>
              <a:cs typeface="Times New Roman"/>
            </a:rPr>
            <a:t>2004/05</a:t>
          </a:r>
        </a:p>
      </cdr:txBody>
    </cdr:sp>
  </cdr:relSizeAnchor>
  <cdr:relSizeAnchor xmlns:cdr="http://schemas.openxmlformats.org/drawingml/2006/chartDrawing">
    <cdr:from>
      <cdr:x>0.45125</cdr:x>
      <cdr:y>0.531</cdr:y>
    </cdr:from>
    <cdr:to>
      <cdr:x>0.54075</cdr:x>
      <cdr:y>0.56</cdr:y>
    </cdr:to>
    <cdr:sp macro="" textlink="">
      <cdr:nvSpPr>
        <cdr:cNvPr id="463879" name="Text Box 7">
          <a:extLst xmlns:a="http://schemas.openxmlformats.org/drawingml/2006/main">
            <a:ext uri="{FF2B5EF4-FFF2-40B4-BE49-F238E27FC236}">
              <a16:creationId xmlns:a16="http://schemas.microsoft.com/office/drawing/2014/main" id="{CFE0B9CD-EA90-4332-AD07-8D6954165768}"/>
            </a:ext>
          </a:extLst>
        </cdr:cNvPr>
        <cdr:cNvSpPr txBox="1">
          <a:spLocks xmlns:a="http://schemas.openxmlformats.org/drawingml/2006/main" noChangeArrowheads="1"/>
        </cdr:cNvSpPr>
      </cdr:nvSpPr>
      <cdr:spPr bwMode="auto">
        <a:xfrm xmlns:a="http://schemas.openxmlformats.org/drawingml/2006/main">
          <a:off x="3073182" y="5239855"/>
          <a:ext cx="609528" cy="2861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1" i="0" u="none" strike="noStrike" baseline="0">
              <a:solidFill>
                <a:srgbClr val="008000"/>
              </a:solidFill>
              <a:latin typeface="Times New Roman"/>
              <a:cs typeface="Times New Roman"/>
            </a:rPr>
            <a:t>2005/06</a:t>
          </a:r>
        </a:p>
      </cdr:txBody>
    </cdr:sp>
  </cdr:relSizeAnchor>
  <cdr:relSizeAnchor xmlns:cdr="http://schemas.openxmlformats.org/drawingml/2006/chartDrawing">
    <cdr:from>
      <cdr:x>0.0685</cdr:x>
      <cdr:y>0.94725</cdr:y>
    </cdr:from>
    <cdr:to>
      <cdr:x>0.08525</cdr:x>
      <cdr:y>0.98575</cdr:y>
    </cdr:to>
    <cdr:sp macro="" textlink="">
      <cdr:nvSpPr>
        <cdr:cNvPr id="463880" name="Text Box 8">
          <a:extLst xmlns:a="http://schemas.openxmlformats.org/drawingml/2006/main">
            <a:ext uri="{FF2B5EF4-FFF2-40B4-BE49-F238E27FC236}">
              <a16:creationId xmlns:a16="http://schemas.microsoft.com/office/drawing/2014/main" id="{3F7B8C66-E6E0-4613-B8B2-F6CCAD5E9922}"/>
            </a:ext>
          </a:extLst>
        </cdr:cNvPr>
        <cdr:cNvSpPr txBox="1">
          <a:spLocks xmlns:a="http://schemas.openxmlformats.org/drawingml/2006/main" noChangeArrowheads="1"/>
        </cdr:cNvSpPr>
      </cdr:nvSpPr>
      <cdr:spPr bwMode="auto">
        <a:xfrm xmlns:a="http://schemas.openxmlformats.org/drawingml/2006/main">
          <a:off x="466511" y="9347368"/>
          <a:ext cx="114073" cy="3799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endParaRPr lang="en-US" sz="800" b="0" i="0" u="none" strike="noStrike" baseline="0">
            <a:solidFill>
              <a:srgbClr val="000000"/>
            </a:solidFill>
            <a:latin typeface="Times New Roman"/>
            <a:cs typeface="Times New Roman"/>
          </a:endParaRPr>
        </a:p>
        <a:p xmlns:a="http://schemas.openxmlformats.org/drawingml/2006/main">
          <a:pPr algn="r" rtl="0">
            <a:defRPr sz="1000"/>
          </a:pPr>
          <a:r>
            <a:rPr lang="en-US" sz="800" b="0" i="0" u="none" strike="noStrike" baseline="0">
              <a:solidFill>
                <a:srgbClr val="000000"/>
              </a:solidFill>
              <a:latin typeface="Times New Roman"/>
              <a:cs typeface="Times New Roman"/>
            </a:rPr>
            <a:t>                       </a:t>
          </a:r>
        </a:p>
      </cdr:txBody>
    </cdr:sp>
  </cdr:relSizeAnchor>
  <cdr:relSizeAnchor xmlns:cdr="http://schemas.openxmlformats.org/drawingml/2006/chartDrawing">
    <cdr:from>
      <cdr:x>0.31775</cdr:x>
      <cdr:y>0.5945</cdr:y>
    </cdr:from>
    <cdr:to>
      <cdr:x>0.37925</cdr:x>
      <cdr:y>0.61175</cdr:y>
    </cdr:to>
    <cdr:sp macro="" textlink="">
      <cdr:nvSpPr>
        <cdr:cNvPr id="463881" name="Text Box 9">
          <a:extLst xmlns:a="http://schemas.openxmlformats.org/drawingml/2006/main">
            <a:ext uri="{FF2B5EF4-FFF2-40B4-BE49-F238E27FC236}">
              <a16:creationId xmlns:a16="http://schemas.microsoft.com/office/drawing/2014/main" id="{036BCCC1-3405-4B81-85AF-8C3A4FB9F22C}"/>
            </a:ext>
          </a:extLst>
        </cdr:cNvPr>
        <cdr:cNvSpPr txBox="1">
          <a:spLocks xmlns:a="http://schemas.openxmlformats.org/drawingml/2006/main" noChangeArrowheads="1"/>
        </cdr:cNvSpPr>
      </cdr:nvSpPr>
      <cdr:spPr bwMode="auto">
        <a:xfrm xmlns:a="http://schemas.openxmlformats.org/drawingml/2006/main">
          <a:off x="2163997" y="5866467"/>
          <a:ext cx="418838" cy="170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00" b="1" i="0" u="none" strike="noStrike" baseline="0">
              <a:solidFill>
                <a:srgbClr val="008000"/>
              </a:solidFill>
              <a:latin typeface="Times New Roman"/>
              <a:cs typeface="Times New Roman"/>
            </a:rPr>
            <a:t>(34.0%)</a:t>
          </a:r>
          <a:r>
            <a:rPr lang="en-US" sz="700" b="1" i="0" u="none" strike="noStrike" baseline="30000">
              <a:solidFill>
                <a:srgbClr val="008000"/>
              </a:solidFill>
              <a:latin typeface="Times New Roman"/>
              <a:cs typeface="Times New Roman"/>
            </a:rPr>
            <a:t>#</a:t>
          </a:r>
        </a:p>
      </cdr:txBody>
    </cdr:sp>
  </cdr:relSizeAnchor>
  <cdr:relSizeAnchor xmlns:cdr="http://schemas.openxmlformats.org/drawingml/2006/chartDrawing">
    <cdr:from>
      <cdr:x>0.02725</cdr:x>
      <cdr:y>0.91375</cdr:y>
    </cdr:from>
    <cdr:to>
      <cdr:x>0.0945</cdr:x>
      <cdr:y>0.96775</cdr:y>
    </cdr:to>
    <cdr:sp macro="" textlink="">
      <cdr:nvSpPr>
        <cdr:cNvPr id="463882" name="Text Box 10">
          <a:extLst xmlns:a="http://schemas.openxmlformats.org/drawingml/2006/main">
            <a:ext uri="{FF2B5EF4-FFF2-40B4-BE49-F238E27FC236}">
              <a16:creationId xmlns:a16="http://schemas.microsoft.com/office/drawing/2014/main" id="{F1B6AEFE-9441-49A9-9FE5-17E4ED25B0B0}"/>
            </a:ext>
          </a:extLst>
        </cdr:cNvPr>
        <cdr:cNvSpPr txBox="1">
          <a:spLocks xmlns:a="http://schemas.openxmlformats.org/drawingml/2006/main" noChangeArrowheads="1"/>
        </cdr:cNvSpPr>
      </cdr:nvSpPr>
      <cdr:spPr bwMode="auto">
        <a:xfrm xmlns:a="http://schemas.openxmlformats.org/drawingml/2006/main">
          <a:off x="185583" y="9016794"/>
          <a:ext cx="457997" cy="5328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r>
            <a:rPr lang="en-US" sz="800" b="0" i="0" u="none" strike="noStrike" baseline="0">
              <a:solidFill>
                <a:srgbClr val="000000"/>
              </a:solidFill>
              <a:latin typeface="Times New Roman"/>
              <a:cs typeface="Times New Roman"/>
            </a:rPr>
            <a:t>Notes : * </a:t>
          </a:r>
        </a:p>
        <a:p xmlns:a="http://schemas.openxmlformats.org/drawingml/2006/main">
          <a:pPr algn="r" rtl="0">
            <a:defRPr sz="1000"/>
          </a:pPr>
          <a:r>
            <a:rPr lang="en-US" sz="800" b="0" i="0" u="none" strike="noStrike" baseline="30000">
              <a:solidFill>
                <a:srgbClr val="000000"/>
              </a:solidFill>
              <a:latin typeface="Times New Roman"/>
              <a:cs typeface="Times New Roman"/>
            </a:rPr>
            <a:t>@</a:t>
          </a:r>
          <a:endParaRPr lang="en-US" sz="800" b="0" i="0" u="none" strike="noStrike" baseline="0">
            <a:solidFill>
              <a:srgbClr val="000000"/>
            </a:solidFill>
            <a:latin typeface="Times New Roman"/>
            <a:cs typeface="Times New Roman"/>
          </a:endParaRPr>
        </a:p>
        <a:p xmlns:a="http://schemas.openxmlformats.org/drawingml/2006/main">
          <a:pPr algn="r" rtl="0">
            <a:defRPr sz="1000"/>
          </a:pPr>
          <a:r>
            <a:rPr lang="en-US" sz="800" b="0" i="0" u="none" strike="noStrike" baseline="0">
              <a:solidFill>
                <a:srgbClr val="000000"/>
              </a:solidFill>
              <a:latin typeface="Times New Roman"/>
              <a:cs typeface="Times New Roman"/>
            </a:rPr>
            <a:t>            </a:t>
          </a:r>
          <a:r>
            <a:rPr lang="en-US" sz="800" b="0" i="0" u="none" strike="noStrike" baseline="30000">
              <a:solidFill>
                <a:srgbClr val="000000"/>
              </a:solidFill>
              <a:latin typeface="Times New Roman"/>
              <a:cs typeface="Times New Roman"/>
            </a:rPr>
            <a:t>#</a:t>
          </a:r>
          <a:r>
            <a:rPr lang="en-US" sz="800" b="0" i="0" u="none" strike="noStrike" baseline="0">
              <a:solidFill>
                <a:srgbClr val="000000"/>
              </a:solidFill>
              <a:latin typeface="Times New Roman"/>
              <a:cs typeface="Times New Roman"/>
            </a:rPr>
            <a:t>       </a:t>
          </a:r>
        </a:p>
      </cdr:txBody>
    </cdr:sp>
  </cdr:relSizeAnchor>
  <cdr:relSizeAnchor xmlns:cdr="http://schemas.openxmlformats.org/drawingml/2006/chartDrawing">
    <cdr:from>
      <cdr:x>0.0925</cdr:x>
      <cdr:y>0.914</cdr:y>
    </cdr:from>
    <cdr:to>
      <cdr:x>0.9695</cdr:x>
      <cdr:y>0.97975</cdr:y>
    </cdr:to>
    <cdr:sp macro="" textlink="">
      <cdr:nvSpPr>
        <cdr:cNvPr id="463883" name="Text Box 11">
          <a:extLst xmlns:a="http://schemas.openxmlformats.org/drawingml/2006/main">
            <a:ext uri="{FF2B5EF4-FFF2-40B4-BE49-F238E27FC236}">
              <a16:creationId xmlns:a16="http://schemas.microsoft.com/office/drawing/2014/main" id="{051B13EB-A1AF-43C7-BEF6-D94ED5729E6F}"/>
            </a:ext>
          </a:extLst>
        </cdr:cNvPr>
        <cdr:cNvSpPr txBox="1">
          <a:spLocks xmlns:a="http://schemas.openxmlformats.org/drawingml/2006/main" noChangeArrowheads="1"/>
        </cdr:cNvSpPr>
      </cdr:nvSpPr>
      <cdr:spPr bwMode="auto">
        <a:xfrm xmlns:a="http://schemas.openxmlformats.org/drawingml/2006/main">
          <a:off x="629960" y="9019261"/>
          <a:ext cx="5972699" cy="6488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Refers to CSSA expenditure with the effect of advance payment discounted.</a:t>
          </a:r>
        </a:p>
        <a:p xmlns:a="http://schemas.openxmlformats.org/drawingml/2006/main">
          <a:pPr algn="l" rtl="0">
            <a:defRPr sz="1000"/>
          </a:pPr>
          <a:r>
            <a:rPr lang="en-US" sz="800" b="0" i="0" u="none" strike="noStrike" baseline="0">
              <a:solidFill>
                <a:srgbClr val="000000"/>
              </a:solidFill>
              <a:latin typeface="Times New Roman"/>
              <a:cs typeface="Times New Roman"/>
            </a:rPr>
            <a:t>Based on CSSA expenditure* up to June 2005 and expenditure* (preliminary figure) for July 2005.</a:t>
          </a:r>
        </a:p>
        <a:p xmlns:a="http://schemas.openxmlformats.org/drawingml/2006/main">
          <a:pPr algn="l" rtl="0">
            <a:defRPr sz="1000"/>
          </a:pPr>
          <a:r>
            <a:rPr lang="en-US" sz="800" b="0" i="0" u="none" strike="noStrike" baseline="0">
              <a:solidFill>
                <a:srgbClr val="000000"/>
              </a:solidFill>
              <a:latin typeface="Times New Roman"/>
              <a:cs typeface="Times New Roman"/>
            </a:rPr>
            <a:t>The % of actual CSSA expenditure (i.e. including advance payment where applicable) to total approved provision of $18,578 million is also provided for easy reference.</a:t>
          </a:r>
        </a:p>
      </cdr:txBody>
    </cdr:sp>
  </cdr:relSizeAnchor>
  <cdr:relSizeAnchor xmlns:cdr="http://schemas.openxmlformats.org/drawingml/2006/chartDrawing">
    <cdr:from>
      <cdr:x>0.691</cdr:x>
      <cdr:y>0.8445</cdr:y>
    </cdr:from>
    <cdr:to>
      <cdr:x>0.8235</cdr:x>
      <cdr:y>0.897</cdr:y>
    </cdr:to>
    <cdr:grpSp>
      <cdr:nvGrpSpPr>
        <cdr:cNvPr id="463906" name="Group 34">
          <a:extLst xmlns:a="http://schemas.openxmlformats.org/drawingml/2006/main">
            <a:ext uri="{FF2B5EF4-FFF2-40B4-BE49-F238E27FC236}">
              <a16:creationId xmlns:a16="http://schemas.microsoft.com/office/drawing/2014/main" id="{BC312AE1-55D8-4603-A4EE-38E98301EE06}"/>
            </a:ext>
          </a:extLst>
        </cdr:cNvPr>
        <cdr:cNvGrpSpPr>
          <a:grpSpLocks xmlns:a="http://schemas.openxmlformats.org/drawingml/2006/main"/>
        </cdr:cNvGrpSpPr>
      </cdr:nvGrpSpPr>
      <cdr:grpSpPr bwMode="auto">
        <a:xfrm xmlns:a="http://schemas.openxmlformats.org/drawingml/2006/main">
          <a:off x="4705969" y="8333442"/>
          <a:ext cx="902375" cy="518064"/>
          <a:chOff x="4717887" y="8324728"/>
          <a:chExt cx="894498" cy="523366"/>
        </a:xfrm>
      </cdr:grpSpPr>
      <cdr:sp macro="" textlink="">
        <cdr:nvSpPr>
          <cdr:cNvPr id="463885" name="Text Box 13">
            <a:extLst xmlns:a="http://schemas.openxmlformats.org/drawingml/2006/main">
              <a:ext uri="{FF2B5EF4-FFF2-40B4-BE49-F238E27FC236}">
                <a16:creationId xmlns:a16="http://schemas.microsoft.com/office/drawing/2014/main" id="{622867CB-C485-4380-8925-283D0F7C3FBE}"/>
              </a:ext>
            </a:extLst>
          </cdr:cNvPr>
          <cdr:cNvSpPr txBox="1">
            <a:spLocks xmlns:a="http://schemas.openxmlformats.org/drawingml/2006/main" noChangeArrowheads="1"/>
          </cdr:cNvSpPr>
        </cdr:nvSpPr>
        <cdr:spPr bwMode="auto">
          <a:xfrm xmlns:a="http://schemas.openxmlformats.org/drawingml/2006/main">
            <a:off x="4965356" y="8324728"/>
            <a:ext cx="647029" cy="5233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2004/05</a:t>
            </a:r>
          </a:p>
        </cdr:txBody>
      </cdr:sp>
      <cdr:sp macro="" textlink="">
        <cdr:nvSpPr>
          <cdr:cNvPr id="463886" name="Rectangle 14">
            <a:extLst xmlns:a="http://schemas.openxmlformats.org/drawingml/2006/main">
              <a:ext uri="{FF2B5EF4-FFF2-40B4-BE49-F238E27FC236}">
                <a16:creationId xmlns:a16="http://schemas.microsoft.com/office/drawing/2014/main" id="{9E3347A4-57EF-4293-867D-E5311E7B4B68}"/>
              </a:ext>
            </a:extLst>
          </cdr:cNvPr>
          <cdr:cNvSpPr>
            <a:spLocks xmlns:a="http://schemas.openxmlformats.org/drawingml/2006/main" noChangeArrowheads="1"/>
          </cdr:cNvSpPr>
        </cdr:nvSpPr>
        <cdr:spPr bwMode="auto">
          <a:xfrm xmlns:a="http://schemas.openxmlformats.org/drawingml/2006/main">
            <a:off x="4717887" y="8370446"/>
            <a:ext cx="226445"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FF" mc:Ignorable="a14" a14:legacySpreadsheetColorIndex="1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grpSp>
  </cdr:relSizeAnchor>
  <cdr:relSizeAnchor xmlns:cdr="http://schemas.openxmlformats.org/drawingml/2006/chartDrawing">
    <cdr:from>
      <cdr:x>0.8395</cdr:x>
      <cdr:y>0.8445</cdr:y>
    </cdr:from>
    <cdr:to>
      <cdr:x>0.97225</cdr:x>
      <cdr:y>0.897</cdr:y>
    </cdr:to>
    <cdr:grpSp>
      <cdr:nvGrpSpPr>
        <cdr:cNvPr id="463907" name="Group 35">
          <a:extLst xmlns:a="http://schemas.openxmlformats.org/drawingml/2006/main">
            <a:ext uri="{FF2B5EF4-FFF2-40B4-BE49-F238E27FC236}">
              <a16:creationId xmlns:a16="http://schemas.microsoft.com/office/drawing/2014/main" id="{5BA402EC-0DC1-4D99-B42D-35632F619858}"/>
            </a:ext>
          </a:extLst>
        </cdr:cNvPr>
        <cdr:cNvGrpSpPr>
          <a:grpSpLocks xmlns:a="http://schemas.openxmlformats.org/drawingml/2006/main"/>
        </cdr:cNvGrpSpPr>
      </cdr:nvGrpSpPr>
      <cdr:grpSpPr bwMode="auto">
        <a:xfrm xmlns:a="http://schemas.openxmlformats.org/drawingml/2006/main">
          <a:off x="5717310" y="8333442"/>
          <a:ext cx="904077" cy="518064"/>
          <a:chOff x="5707613" y="8318180"/>
          <a:chExt cx="934523" cy="525716"/>
        </a:xfrm>
      </cdr:grpSpPr>
      <cdr:sp macro="" textlink="">
        <cdr:nvSpPr>
          <cdr:cNvPr id="463888" name="Rectangle 16">
            <a:extLst xmlns:a="http://schemas.openxmlformats.org/drawingml/2006/main">
              <a:ext uri="{FF2B5EF4-FFF2-40B4-BE49-F238E27FC236}">
                <a16:creationId xmlns:a16="http://schemas.microsoft.com/office/drawing/2014/main" id="{478F8FA9-C69F-4ADE-9AC0-7A53C6BFC8ED}"/>
              </a:ext>
            </a:extLst>
          </cdr:cNvPr>
          <cdr:cNvSpPr>
            <a:spLocks xmlns:a="http://schemas.openxmlformats.org/drawingml/2006/main" noChangeArrowheads="1"/>
          </cdr:cNvSpPr>
        </cdr:nvSpPr>
        <cdr:spPr bwMode="auto">
          <a:xfrm xmlns:a="http://schemas.openxmlformats.org/drawingml/2006/main">
            <a:off x="5707613" y="8370446"/>
            <a:ext cx="22102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8000" mc:Ignorable="a14" a14:legacySpreadsheetColorIndex="1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63889" name="Text Box 17">
            <a:extLst xmlns:a="http://schemas.openxmlformats.org/drawingml/2006/main">
              <a:ext uri="{FF2B5EF4-FFF2-40B4-BE49-F238E27FC236}">
                <a16:creationId xmlns:a16="http://schemas.microsoft.com/office/drawing/2014/main" id="{EBA90E18-4DB0-486A-AE13-5BB1926190BF}"/>
              </a:ext>
            </a:extLst>
          </cdr:cNvPr>
          <cdr:cNvSpPr txBox="1">
            <a:spLocks xmlns:a="http://schemas.openxmlformats.org/drawingml/2006/main" noChangeArrowheads="1"/>
          </cdr:cNvSpPr>
        </cdr:nvSpPr>
        <cdr:spPr bwMode="auto">
          <a:xfrm xmlns:a="http://schemas.openxmlformats.org/drawingml/2006/main">
            <a:off x="5970613" y="8318180"/>
            <a:ext cx="671523" cy="5257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2005/06</a:t>
            </a:r>
          </a:p>
        </cdr:txBody>
      </cdr:sp>
    </cdr:grpSp>
  </cdr:relSizeAnchor>
  <cdr:relSizeAnchor xmlns:cdr="http://schemas.openxmlformats.org/drawingml/2006/chartDrawing">
    <cdr:from>
      <cdr:x>0.355</cdr:x>
      <cdr:y>0.84625</cdr:y>
    </cdr:from>
    <cdr:to>
      <cdr:x>0.6405</cdr:x>
      <cdr:y>0.89875</cdr:y>
    </cdr:to>
    <cdr:grpSp>
      <cdr:nvGrpSpPr>
        <cdr:cNvPr id="463904" name="Group 32">
          <a:extLst xmlns:a="http://schemas.openxmlformats.org/drawingml/2006/main">
            <a:ext uri="{FF2B5EF4-FFF2-40B4-BE49-F238E27FC236}">
              <a16:creationId xmlns:a16="http://schemas.microsoft.com/office/drawing/2014/main" id="{6C25D754-FACC-4701-92B4-1CB970C0C28A}"/>
            </a:ext>
          </a:extLst>
        </cdr:cNvPr>
        <cdr:cNvGrpSpPr>
          <a:grpSpLocks xmlns:a="http://schemas.openxmlformats.org/drawingml/2006/main"/>
        </cdr:cNvGrpSpPr>
      </cdr:nvGrpSpPr>
      <cdr:grpSpPr bwMode="auto">
        <a:xfrm xmlns:a="http://schemas.openxmlformats.org/drawingml/2006/main">
          <a:off x="2417683" y="8350710"/>
          <a:ext cx="1944362" cy="518065"/>
          <a:chOff x="2414302" y="8355504"/>
          <a:chExt cx="1922143" cy="526263"/>
        </a:xfrm>
      </cdr:grpSpPr>
      <cdr:sp macro="" textlink="">
        <cdr:nvSpPr>
          <cdr:cNvPr id="463891" name="Line 19">
            <a:extLst xmlns:a="http://schemas.openxmlformats.org/drawingml/2006/main">
              <a:ext uri="{FF2B5EF4-FFF2-40B4-BE49-F238E27FC236}">
                <a16:creationId xmlns:a16="http://schemas.microsoft.com/office/drawing/2014/main" id="{35BC265A-D230-4BEF-B53C-7F2E91B478FA}"/>
              </a:ext>
            </a:extLst>
          </cdr:cNvPr>
          <cdr:cNvSpPr>
            <a:spLocks xmlns:a="http://schemas.openxmlformats.org/drawingml/2006/main" noChangeShapeType="1"/>
          </cdr:cNvSpPr>
        </cdr:nvSpPr>
        <cdr:spPr bwMode="auto">
          <a:xfrm xmlns:a="http://schemas.openxmlformats.org/drawingml/2006/main">
            <a:off x="2414302" y="8414852"/>
            <a:ext cx="324740" cy="2467"/>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8000" mc:Ignorable="a14" a14:legacySpreadsheetColorIndex="17"/>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63892" name="Text Box 20">
            <a:extLst xmlns:a="http://schemas.openxmlformats.org/drawingml/2006/main">
              <a:ext uri="{FF2B5EF4-FFF2-40B4-BE49-F238E27FC236}">
                <a16:creationId xmlns:a16="http://schemas.microsoft.com/office/drawing/2014/main" id="{A5277190-18D8-4441-8191-97DB1E7B13E9}"/>
              </a:ext>
            </a:extLst>
          </cdr:cNvPr>
          <cdr:cNvSpPr txBox="1">
            <a:spLocks xmlns:a="http://schemas.openxmlformats.org/drawingml/2006/main" noChangeArrowheads="1"/>
          </cdr:cNvSpPr>
        </cdr:nvSpPr>
        <cdr:spPr bwMode="auto">
          <a:xfrm xmlns:a="http://schemas.openxmlformats.org/drawingml/2006/main">
            <a:off x="2762364" y="8355504"/>
            <a:ext cx="1574081" cy="526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 CSSA expenditure* </a:t>
            </a:r>
          </a:p>
          <a:p xmlns:a="http://schemas.openxmlformats.org/drawingml/2006/main">
            <a:pPr algn="l" rtl="0">
              <a:defRPr sz="1000"/>
            </a:pPr>
            <a:r>
              <a:rPr lang="en-US" sz="800" b="0" i="0" u="none" strike="noStrike" baseline="0">
                <a:solidFill>
                  <a:srgbClr val="000000"/>
                </a:solidFill>
                <a:latin typeface="Times New Roman"/>
                <a:cs typeface="Times New Roman"/>
              </a:rPr>
              <a:t>to total approved provision of </a:t>
            </a:r>
          </a:p>
          <a:p xmlns:a="http://schemas.openxmlformats.org/drawingml/2006/main">
            <a:pPr algn="l" rtl="0">
              <a:defRPr sz="1000"/>
            </a:pPr>
            <a:r>
              <a:rPr lang="en-US" sz="800" b="0" i="0" u="none" strike="noStrike" baseline="0">
                <a:solidFill>
                  <a:srgbClr val="000000"/>
                </a:solidFill>
                <a:latin typeface="Times New Roman"/>
                <a:cs typeface="Times New Roman"/>
              </a:rPr>
              <a:t>$18,578 million for 2005/06</a:t>
            </a:r>
          </a:p>
        </cdr:txBody>
      </cdr:sp>
    </cdr:grpSp>
  </cdr:relSizeAnchor>
  <cdr:relSizeAnchor xmlns:cdr="http://schemas.openxmlformats.org/drawingml/2006/chartDrawing">
    <cdr:from>
      <cdr:x>0.36825</cdr:x>
      <cdr:y>0.583</cdr:y>
    </cdr:from>
    <cdr:to>
      <cdr:x>0.39075</cdr:x>
      <cdr:y>0.5945</cdr:y>
    </cdr:to>
    <cdr:sp macro="" textlink="">
      <cdr:nvSpPr>
        <cdr:cNvPr id="463895" name="Text Box 23">
          <a:extLst xmlns:a="http://schemas.openxmlformats.org/drawingml/2006/main">
            <a:ext uri="{FF2B5EF4-FFF2-40B4-BE49-F238E27FC236}">
              <a16:creationId xmlns:a16="http://schemas.microsoft.com/office/drawing/2014/main" id="{927EA170-183E-4966-BC82-5408490CE3C6}"/>
            </a:ext>
          </a:extLst>
        </cdr:cNvPr>
        <cdr:cNvSpPr txBox="1">
          <a:spLocks xmlns:a="http://schemas.openxmlformats.org/drawingml/2006/main" noChangeArrowheads="1"/>
        </cdr:cNvSpPr>
      </cdr:nvSpPr>
      <cdr:spPr bwMode="auto">
        <a:xfrm xmlns:a="http://schemas.openxmlformats.org/drawingml/2006/main">
          <a:off x="2507921" y="5752986"/>
          <a:ext cx="153233" cy="1134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500" b="1" i="0" u="none" strike="noStrike" baseline="0">
              <a:solidFill>
                <a:srgbClr val="008000"/>
              </a:solidFill>
              <a:latin typeface="Times New Roman"/>
              <a:cs typeface="Times New Roman"/>
            </a:rPr>
            <a:t>@</a:t>
          </a:r>
        </a:p>
      </cdr:txBody>
    </cdr:sp>
  </cdr:relSizeAnchor>
  <cdr:relSizeAnchor xmlns:cdr="http://schemas.openxmlformats.org/drawingml/2006/chartDrawing">
    <cdr:from>
      <cdr:x>0.3365</cdr:x>
      <cdr:y>0.66425</cdr:y>
    </cdr:from>
    <cdr:to>
      <cdr:x>0.359</cdr:x>
      <cdr:y>0.67575</cdr:y>
    </cdr:to>
    <cdr:sp macro="" textlink="">
      <cdr:nvSpPr>
        <cdr:cNvPr id="463909" name="Text Box 37">
          <a:extLst xmlns:a="http://schemas.openxmlformats.org/drawingml/2006/main">
            <a:ext uri="{FF2B5EF4-FFF2-40B4-BE49-F238E27FC236}">
              <a16:creationId xmlns:a16="http://schemas.microsoft.com/office/drawing/2014/main" id="{0CA13DCD-5E46-46CC-95AB-27BE4E859DF3}"/>
            </a:ext>
          </a:extLst>
        </cdr:cNvPr>
        <cdr:cNvSpPr txBox="1">
          <a:spLocks xmlns:a="http://schemas.openxmlformats.org/drawingml/2006/main" noChangeArrowheads="1"/>
        </cdr:cNvSpPr>
      </cdr:nvSpPr>
      <cdr:spPr bwMode="auto">
        <a:xfrm xmlns:a="http://schemas.openxmlformats.org/drawingml/2006/main">
          <a:off x="2291691" y="6554753"/>
          <a:ext cx="153234" cy="1134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500" b="1" i="0" u="none" strike="noStrike" baseline="0">
              <a:solidFill>
                <a:srgbClr val="008000"/>
              </a:solidFill>
              <a:latin typeface="Times New Roman"/>
              <a:cs typeface="Times New Roman"/>
            </a:rPr>
            <a:t>@</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810375" cy="9867900"/>
    <xdr:graphicFrame macro="">
      <xdr:nvGraphicFramePr>
        <xdr:cNvPr id="2" name="shape">
          <a:extLst>
            <a:ext uri="{FF2B5EF4-FFF2-40B4-BE49-F238E27FC236}">
              <a16:creationId xmlns:a16="http://schemas.microsoft.com/office/drawing/2014/main" id="{178FE3F0-1CB4-49E1-B1B3-7C7EC08DECE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0.038</cdr:x>
      <cdr:y>0.849</cdr:y>
    </cdr:from>
    <cdr:to>
      <cdr:x>0.3205</cdr:x>
      <cdr:y>0.8955</cdr:y>
    </cdr:to>
    <cdr:grpSp>
      <cdr:nvGrpSpPr>
        <cdr:cNvPr id="487425" name="Group 1">
          <a:extLst xmlns:a="http://schemas.openxmlformats.org/drawingml/2006/main">
            <a:ext uri="{FF2B5EF4-FFF2-40B4-BE49-F238E27FC236}">
              <a16:creationId xmlns:a16="http://schemas.microsoft.com/office/drawing/2014/main" id="{323AAB29-D1E1-45DC-87E9-6B7938BB76F5}"/>
            </a:ext>
          </a:extLst>
        </cdr:cNvPr>
        <cdr:cNvGrpSpPr>
          <a:grpSpLocks xmlns:a="http://schemas.openxmlformats.org/drawingml/2006/main"/>
        </cdr:cNvGrpSpPr>
      </cdr:nvGrpSpPr>
      <cdr:grpSpPr bwMode="auto">
        <a:xfrm xmlns:a="http://schemas.openxmlformats.org/drawingml/2006/main">
          <a:off x="258794" y="8377847"/>
          <a:ext cx="1923931" cy="458857"/>
          <a:chOff x="258432" y="8390957"/>
          <a:chExt cx="1943819" cy="463386"/>
        </a:xfrm>
      </cdr:grpSpPr>
      <cdr:sp macro="" textlink="">
        <cdr:nvSpPr>
          <cdr:cNvPr id="487426" name="Line 2">
            <a:extLst xmlns:a="http://schemas.openxmlformats.org/drawingml/2006/main">
              <a:ext uri="{FF2B5EF4-FFF2-40B4-BE49-F238E27FC236}">
                <a16:creationId xmlns:a16="http://schemas.microsoft.com/office/drawing/2014/main" id="{C997C4A9-99C5-40F3-8E34-6EE4AD7F7A83}"/>
              </a:ext>
            </a:extLst>
          </cdr:cNvPr>
          <cdr:cNvSpPr>
            <a:spLocks xmlns:a="http://schemas.openxmlformats.org/drawingml/2006/main" noChangeShapeType="1"/>
          </cdr:cNvSpPr>
        </cdr:nvSpPr>
        <cdr:spPr bwMode="auto">
          <a:xfrm xmlns:a="http://schemas.openxmlformats.org/drawingml/2006/main">
            <a:off x="258432" y="8414852"/>
            <a:ext cx="324741" cy="2467"/>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87427" name="Text Box 3">
            <a:extLst xmlns:a="http://schemas.openxmlformats.org/drawingml/2006/main">
              <a:ext uri="{FF2B5EF4-FFF2-40B4-BE49-F238E27FC236}">
                <a16:creationId xmlns:a16="http://schemas.microsoft.com/office/drawing/2014/main" id="{71130CD6-85FE-4DB0-9259-A8390DC14ADF}"/>
              </a:ext>
            </a:extLst>
          </cdr:cNvPr>
          <cdr:cNvSpPr txBox="1">
            <a:spLocks xmlns:a="http://schemas.openxmlformats.org/drawingml/2006/main" noChangeArrowheads="1"/>
          </cdr:cNvSpPr>
        </cdr:nvSpPr>
        <cdr:spPr bwMode="auto">
          <a:xfrm xmlns:a="http://schemas.openxmlformats.org/drawingml/2006/main">
            <a:off x="572601" y="8390957"/>
            <a:ext cx="1629650" cy="4633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 CSSA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actual expenditure* of</a:t>
            </a:r>
          </a:p>
          <a:p xmlns:a="http://schemas.openxmlformats.org/drawingml/2006/main">
            <a:pPr algn="l" rtl="0">
              <a:defRPr sz="1000"/>
            </a:pPr>
            <a:r>
              <a:rPr lang="en-US" sz="800" b="0" i="0" u="none" strike="noStrike" baseline="0">
                <a:solidFill>
                  <a:srgbClr val="000000"/>
                </a:solidFill>
                <a:latin typeface="Times New Roman"/>
                <a:cs typeface="Times New Roman"/>
              </a:rPr>
              <a:t>$17,766 million for 2005-06</a:t>
            </a:r>
          </a:p>
        </cdr:txBody>
      </cdr:sp>
    </cdr:grpSp>
  </cdr:relSizeAnchor>
  <cdr:relSizeAnchor xmlns:cdr="http://schemas.openxmlformats.org/drawingml/2006/chartDrawing">
    <cdr:from>
      <cdr:x>0.0145</cdr:x>
      <cdr:y>0</cdr:y>
    </cdr:from>
    <cdr:to>
      <cdr:x>0.4845</cdr:x>
      <cdr:y>0.0395</cdr:y>
    </cdr:to>
    <cdr:sp macro="" textlink="">
      <cdr:nvSpPr>
        <cdr:cNvPr id="487428" name="Text Box 4">
          <a:extLst xmlns:a="http://schemas.openxmlformats.org/drawingml/2006/main">
            <a:ext uri="{FF2B5EF4-FFF2-40B4-BE49-F238E27FC236}">
              <a16:creationId xmlns:a16="http://schemas.microsoft.com/office/drawing/2014/main" id="{5518C460-B9FA-4C65-A1B4-B8F8B0922156}"/>
            </a:ext>
          </a:extLst>
        </cdr:cNvPr>
        <cdr:cNvSpPr txBox="1">
          <a:spLocks xmlns:a="http://schemas.openxmlformats.org/drawingml/2006/main" noChangeArrowheads="1"/>
        </cdr:cNvSpPr>
      </cdr:nvSpPr>
      <cdr:spPr bwMode="auto">
        <a:xfrm xmlns:a="http://schemas.openxmlformats.org/drawingml/2006/main">
          <a:off x="98750" y="0"/>
          <a:ext cx="3200877" cy="389782"/>
        </a:xfrm>
        <a:prstGeom xmlns:a="http://schemas.openxmlformats.org/drawingml/2006/main" prst="rect">
          <a:avLst/>
        </a:prstGeom>
        <a:noFill xmlns:a="http://schemas.openxmlformats.org/drawingml/2006/main"/>
        <a:ln xmlns:a="http://schemas.openxmlformats.org/drawingml/2006/main" w="6350">
          <a:solidFill>
            <a:srgbClr xmlns:mc="http://schemas.openxmlformats.org/markup-compatibility/2006" xmlns:a14="http://schemas.microsoft.com/office/drawing/2010/main" val="0000FF" mc:Ignorable="a14" a14:legacySpreadsheetColorIndex="12"/>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wrap="none" lIns="36576" tIns="41148" rIns="0" bIns="0" anchor="t" upright="1">
          <a:spAutoFit/>
        </a:bodyPr>
        <a:lstStyle xmlns:a="http://schemas.openxmlformats.org/drawingml/2006/main"/>
        <a:p xmlns:a="http://schemas.openxmlformats.org/drawingml/2006/main">
          <a:pPr algn="l" rtl="0">
            <a:defRPr sz="1000"/>
          </a:pPr>
          <a:r>
            <a:rPr lang="en-US" sz="2200" b="0" i="0" u="none" strike="noStrike" baseline="0">
              <a:solidFill>
                <a:srgbClr val="0000FF"/>
              </a:solidFill>
              <a:latin typeface="Times New Roman"/>
              <a:cs typeface="Times New Roman"/>
            </a:rPr>
            <a:t>Chart 1  CSSA Expenditure</a:t>
          </a:r>
        </a:p>
      </cdr:txBody>
    </cdr:sp>
  </cdr:relSizeAnchor>
  <cdr:relSizeAnchor xmlns:cdr="http://schemas.openxmlformats.org/drawingml/2006/chartDrawing">
    <cdr:from>
      <cdr:x>0.126</cdr:x>
      <cdr:y>0.05275</cdr:y>
    </cdr:from>
    <cdr:to>
      <cdr:x>0.8695</cdr:x>
      <cdr:y>0.11725</cdr:y>
    </cdr:to>
    <cdr:sp macro="" textlink="">
      <cdr:nvSpPr>
        <cdr:cNvPr id="487429" name="Text Box 5">
          <a:extLst xmlns:a="http://schemas.openxmlformats.org/drawingml/2006/main">
            <a:ext uri="{FF2B5EF4-FFF2-40B4-BE49-F238E27FC236}">
              <a16:creationId xmlns:a16="http://schemas.microsoft.com/office/drawing/2014/main" id="{BEE4176E-D8F5-470B-B9DC-3BB54FFBC443}"/>
            </a:ext>
          </a:extLst>
        </cdr:cNvPr>
        <cdr:cNvSpPr txBox="1">
          <a:spLocks xmlns:a="http://schemas.openxmlformats.org/drawingml/2006/main" noChangeArrowheads="1"/>
        </cdr:cNvSpPr>
      </cdr:nvSpPr>
      <cdr:spPr bwMode="auto">
        <a:xfrm xmlns:a="http://schemas.openxmlformats.org/drawingml/2006/main">
          <a:off x="858107" y="520532"/>
          <a:ext cx="5063514" cy="63647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6576" rIns="36576" bIns="0" anchor="t" upright="1"/>
        <a:lstStyle xmlns:a="http://schemas.openxmlformats.org/drawingml/2006/main"/>
        <a:p xmlns:a="http://schemas.openxmlformats.org/drawingml/2006/main">
          <a:pPr algn="ctr" rtl="0">
            <a:defRPr sz="1000"/>
          </a:pPr>
          <a:r>
            <a:rPr lang="en-US" sz="1800" b="0" i="0" u="none" strike="noStrike" baseline="0">
              <a:solidFill>
                <a:srgbClr val="0000FF"/>
              </a:solidFill>
              <a:latin typeface="Times New Roman"/>
              <a:cs typeface="Times New Roman"/>
            </a:rPr>
            <a:t>Cumulative CSSA Expenditure* and its Percentage</a:t>
          </a:r>
        </a:p>
        <a:p xmlns:a="http://schemas.openxmlformats.org/drawingml/2006/main">
          <a:pPr algn="ctr" rtl="0">
            <a:defRPr sz="1000"/>
          </a:pPr>
          <a:r>
            <a:rPr lang="en-US" sz="1800" b="0" i="0" u="none" strike="noStrike" baseline="0">
              <a:solidFill>
                <a:srgbClr val="0000FF"/>
              </a:solidFill>
              <a:latin typeface="Times New Roman"/>
              <a:cs typeface="Times New Roman"/>
            </a:rPr>
            <a:t>to Annual Expenditure* / Approved Provision</a:t>
          </a:r>
        </a:p>
      </cdr:txBody>
    </cdr:sp>
  </cdr:relSizeAnchor>
  <cdr:relSizeAnchor xmlns:cdr="http://schemas.openxmlformats.org/drawingml/2006/chartDrawing">
    <cdr:from>
      <cdr:x>0.47</cdr:x>
      <cdr:y>0.28525</cdr:y>
    </cdr:from>
    <cdr:to>
      <cdr:x>0.5595</cdr:x>
      <cdr:y>0.31125</cdr:y>
    </cdr:to>
    <cdr:sp macro="" textlink="">
      <cdr:nvSpPr>
        <cdr:cNvPr id="487430" name="Text Box 6">
          <a:extLst xmlns:a="http://schemas.openxmlformats.org/drawingml/2006/main">
            <a:ext uri="{FF2B5EF4-FFF2-40B4-BE49-F238E27FC236}">
              <a16:creationId xmlns:a16="http://schemas.microsoft.com/office/drawing/2014/main" id="{B520A475-B0A5-4709-8C2C-813A59522652}"/>
            </a:ext>
          </a:extLst>
        </cdr:cNvPr>
        <cdr:cNvSpPr txBox="1">
          <a:spLocks xmlns:a="http://schemas.openxmlformats.org/drawingml/2006/main" noChangeArrowheads="1"/>
        </cdr:cNvSpPr>
      </cdr:nvSpPr>
      <cdr:spPr bwMode="auto">
        <a:xfrm xmlns:a="http://schemas.openxmlformats.org/drawingml/2006/main">
          <a:off x="3200876" y="2814818"/>
          <a:ext cx="609529" cy="2565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0" i="0" u="none" strike="noStrike" baseline="0">
              <a:solidFill>
                <a:srgbClr val="0000FF"/>
              </a:solidFill>
              <a:latin typeface="Times New Roman"/>
              <a:cs typeface="Times New Roman"/>
            </a:rPr>
            <a:t>2005-06</a:t>
          </a:r>
        </a:p>
      </cdr:txBody>
    </cdr:sp>
  </cdr:relSizeAnchor>
  <cdr:relSizeAnchor xmlns:cdr="http://schemas.openxmlformats.org/drawingml/2006/chartDrawing">
    <cdr:from>
      <cdr:x>0.47175</cdr:x>
      <cdr:y>0.54075</cdr:y>
    </cdr:from>
    <cdr:to>
      <cdr:x>0.56125</cdr:x>
      <cdr:y>0.56675</cdr:y>
    </cdr:to>
    <cdr:sp macro="" textlink="">
      <cdr:nvSpPr>
        <cdr:cNvPr id="487431" name="Text Box 7">
          <a:extLst xmlns:a="http://schemas.openxmlformats.org/drawingml/2006/main">
            <a:ext uri="{FF2B5EF4-FFF2-40B4-BE49-F238E27FC236}">
              <a16:creationId xmlns:a16="http://schemas.microsoft.com/office/drawing/2014/main" id="{293203A7-008F-49F1-912D-1BD824FEA8EC}"/>
            </a:ext>
          </a:extLst>
        </cdr:cNvPr>
        <cdr:cNvSpPr txBox="1">
          <a:spLocks xmlns:a="http://schemas.openxmlformats.org/drawingml/2006/main" noChangeArrowheads="1"/>
        </cdr:cNvSpPr>
      </cdr:nvSpPr>
      <cdr:spPr bwMode="auto">
        <a:xfrm xmlns:a="http://schemas.openxmlformats.org/drawingml/2006/main">
          <a:off x="3212794" y="5336067"/>
          <a:ext cx="609529" cy="25656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1" i="0" u="none" strike="noStrike" baseline="0">
              <a:solidFill>
                <a:srgbClr val="008000"/>
              </a:solidFill>
              <a:latin typeface="Times New Roman"/>
              <a:cs typeface="Times New Roman"/>
            </a:rPr>
            <a:t>2006-07</a:t>
          </a:r>
        </a:p>
      </cdr:txBody>
    </cdr:sp>
  </cdr:relSizeAnchor>
  <cdr:relSizeAnchor xmlns:cdr="http://schemas.openxmlformats.org/drawingml/2006/chartDrawing">
    <cdr:from>
      <cdr:x>0.0685</cdr:x>
      <cdr:y>0.946</cdr:y>
    </cdr:from>
    <cdr:to>
      <cdr:x>0.07975</cdr:x>
      <cdr:y>0.97875</cdr:y>
    </cdr:to>
    <cdr:sp macro="" textlink="">
      <cdr:nvSpPr>
        <cdr:cNvPr id="487432" name="Text Box 8">
          <a:extLst xmlns:a="http://schemas.openxmlformats.org/drawingml/2006/main">
            <a:ext uri="{FF2B5EF4-FFF2-40B4-BE49-F238E27FC236}">
              <a16:creationId xmlns:a16="http://schemas.microsoft.com/office/drawing/2014/main" id="{3737D448-2FDC-474C-8FA5-EB3D89FFB4F9}"/>
            </a:ext>
          </a:extLst>
        </cdr:cNvPr>
        <cdr:cNvSpPr txBox="1">
          <a:spLocks xmlns:a="http://schemas.openxmlformats.org/drawingml/2006/main" noChangeArrowheads="1"/>
        </cdr:cNvSpPr>
      </cdr:nvSpPr>
      <cdr:spPr bwMode="auto">
        <a:xfrm xmlns:a="http://schemas.openxmlformats.org/drawingml/2006/main">
          <a:off x="466511" y="9335033"/>
          <a:ext cx="76616" cy="3231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endParaRPr lang="en-US" sz="800" b="0" i="0" u="none" strike="noStrike" baseline="0">
            <a:solidFill>
              <a:srgbClr val="000000"/>
            </a:solidFill>
            <a:latin typeface="Times New Roman"/>
            <a:cs typeface="Times New Roman"/>
          </a:endParaRPr>
        </a:p>
        <a:p xmlns:a="http://schemas.openxmlformats.org/drawingml/2006/main">
          <a:pPr algn="r" rtl="0">
            <a:defRPr sz="1000"/>
          </a:pPr>
          <a:r>
            <a:rPr lang="en-US" sz="800" b="0" i="0" u="none" strike="noStrike" baseline="0">
              <a:solidFill>
                <a:srgbClr val="000000"/>
              </a:solidFill>
              <a:latin typeface="Times New Roman"/>
              <a:cs typeface="Times New Roman"/>
            </a:rPr>
            <a:t>                       </a:t>
          </a:r>
        </a:p>
      </cdr:txBody>
    </cdr:sp>
  </cdr:relSizeAnchor>
  <cdr:relSizeAnchor xmlns:cdr="http://schemas.openxmlformats.org/drawingml/2006/chartDrawing">
    <cdr:from>
      <cdr:x>0.029</cdr:x>
      <cdr:y>0.91575</cdr:y>
    </cdr:from>
    <cdr:to>
      <cdr:x>0.09475</cdr:x>
      <cdr:y>0.9495</cdr:y>
    </cdr:to>
    <cdr:sp macro="" textlink="">
      <cdr:nvSpPr>
        <cdr:cNvPr id="487434" name="Text Box 10">
          <a:extLst xmlns:a="http://schemas.openxmlformats.org/drawingml/2006/main">
            <a:ext uri="{FF2B5EF4-FFF2-40B4-BE49-F238E27FC236}">
              <a16:creationId xmlns:a16="http://schemas.microsoft.com/office/drawing/2014/main" id="{6698E4E4-8ABA-4957-B741-5117AF7A690B}"/>
            </a:ext>
          </a:extLst>
        </cdr:cNvPr>
        <cdr:cNvSpPr txBox="1">
          <a:spLocks xmlns:a="http://schemas.openxmlformats.org/drawingml/2006/main" noChangeArrowheads="1"/>
        </cdr:cNvSpPr>
      </cdr:nvSpPr>
      <cdr:spPr bwMode="auto">
        <a:xfrm xmlns:a="http://schemas.openxmlformats.org/drawingml/2006/main">
          <a:off x="197501" y="9036529"/>
          <a:ext cx="447782" cy="3330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r>
            <a:rPr lang="en-US" sz="800" b="0" i="0" u="none" strike="noStrike" baseline="0">
              <a:solidFill>
                <a:srgbClr val="000000"/>
              </a:solidFill>
              <a:latin typeface="Times New Roman"/>
              <a:cs typeface="Times New Roman"/>
            </a:rPr>
            <a:t>Notes : * </a:t>
          </a:r>
        </a:p>
        <a:p xmlns:a="http://schemas.openxmlformats.org/drawingml/2006/main">
          <a:pPr algn="r" rtl="0">
            <a:defRPr sz="1000"/>
          </a:pPr>
          <a:r>
            <a:rPr lang="en-US" sz="800" b="0" i="0" u="none" strike="noStrike" baseline="0">
              <a:solidFill>
                <a:srgbClr val="000000"/>
              </a:solidFill>
              <a:latin typeface="Times New Roman"/>
              <a:cs typeface="Times New Roman"/>
            </a:rPr>
            <a:t>            </a:t>
          </a:r>
          <a:r>
            <a:rPr lang="en-US" sz="800" b="0" i="0" u="none" strike="noStrike" baseline="30000">
              <a:solidFill>
                <a:srgbClr val="000000"/>
              </a:solidFill>
              <a:latin typeface="Times New Roman"/>
              <a:cs typeface="Times New Roman"/>
            </a:rPr>
            <a:t>#</a:t>
          </a:r>
          <a:r>
            <a:rPr lang="en-US" sz="800" b="0" i="0" u="none" strike="noStrike" baseline="0">
              <a:solidFill>
                <a:srgbClr val="000000"/>
              </a:solidFill>
              <a:latin typeface="Times New Roman"/>
              <a:cs typeface="Times New Roman"/>
            </a:rPr>
            <a:t>       </a:t>
          </a:r>
        </a:p>
      </cdr:txBody>
    </cdr:sp>
  </cdr:relSizeAnchor>
  <cdr:relSizeAnchor xmlns:cdr="http://schemas.openxmlformats.org/drawingml/2006/chartDrawing">
    <cdr:from>
      <cdr:x>0.0925</cdr:x>
      <cdr:y>0.915</cdr:y>
    </cdr:from>
    <cdr:to>
      <cdr:x>0.97225</cdr:x>
      <cdr:y>0.98075</cdr:y>
    </cdr:to>
    <cdr:sp macro="" textlink="">
      <cdr:nvSpPr>
        <cdr:cNvPr id="487435" name="Text Box 11">
          <a:extLst xmlns:a="http://schemas.openxmlformats.org/drawingml/2006/main">
            <a:ext uri="{FF2B5EF4-FFF2-40B4-BE49-F238E27FC236}">
              <a16:creationId xmlns:a16="http://schemas.microsoft.com/office/drawing/2014/main" id="{95D387EB-56E4-411B-8435-8C54F4D70C01}"/>
            </a:ext>
          </a:extLst>
        </cdr:cNvPr>
        <cdr:cNvSpPr txBox="1">
          <a:spLocks xmlns:a="http://schemas.openxmlformats.org/drawingml/2006/main" noChangeArrowheads="1"/>
        </cdr:cNvSpPr>
      </cdr:nvSpPr>
      <cdr:spPr bwMode="auto">
        <a:xfrm xmlns:a="http://schemas.openxmlformats.org/drawingml/2006/main">
          <a:off x="629960" y="9029129"/>
          <a:ext cx="5991427" cy="6488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just" rtl="0">
            <a:defRPr sz="1000"/>
          </a:pPr>
          <a:r>
            <a:rPr lang="en-US" sz="800" b="0" i="0" u="none" strike="noStrike" baseline="0">
              <a:solidFill>
                <a:srgbClr val="000000"/>
              </a:solidFill>
              <a:latin typeface="Times New Roman"/>
              <a:cs typeface="Times New Roman"/>
            </a:rPr>
            <a:t>Refers to CSSA expenditure with the effect of advance payment discounted.</a:t>
          </a:r>
        </a:p>
        <a:p xmlns:a="http://schemas.openxmlformats.org/drawingml/2006/main">
          <a:pPr algn="just" rtl="0">
            <a:defRPr sz="1000"/>
          </a:pPr>
          <a:r>
            <a:rPr lang="en-US" sz="800" b="0" i="0" u="none" strike="noStrike" baseline="0">
              <a:solidFill>
                <a:srgbClr val="000000"/>
              </a:solidFill>
              <a:latin typeface="Times New Roman"/>
              <a:cs typeface="Times New Roman"/>
            </a:rPr>
            <a:t>The % of actual CSSA expenditure (i.e. including advance payment where applicable) to total approved provision of $18,841 million is also provided for easy reference.</a:t>
          </a:r>
        </a:p>
      </cdr:txBody>
    </cdr:sp>
  </cdr:relSizeAnchor>
  <cdr:relSizeAnchor xmlns:cdr="http://schemas.openxmlformats.org/drawingml/2006/chartDrawing">
    <cdr:from>
      <cdr:x>0.69</cdr:x>
      <cdr:y>0.844</cdr:y>
    </cdr:from>
    <cdr:to>
      <cdr:x>0.81825</cdr:x>
      <cdr:y>0.8905</cdr:y>
    </cdr:to>
    <cdr:grpSp>
      <cdr:nvGrpSpPr>
        <cdr:cNvPr id="487449" name="Group 25">
          <a:extLst xmlns:a="http://schemas.openxmlformats.org/drawingml/2006/main">
            <a:ext uri="{FF2B5EF4-FFF2-40B4-BE49-F238E27FC236}">
              <a16:creationId xmlns:a16="http://schemas.microsoft.com/office/drawing/2014/main" id="{E9DFA1D4-FE71-4137-A2BD-CA6FB61B4FEE}"/>
            </a:ext>
          </a:extLst>
        </cdr:cNvPr>
        <cdr:cNvGrpSpPr>
          <a:grpSpLocks xmlns:a="http://schemas.openxmlformats.org/drawingml/2006/main"/>
        </cdr:cNvGrpSpPr>
      </cdr:nvGrpSpPr>
      <cdr:grpSpPr bwMode="auto">
        <a:xfrm xmlns:a="http://schemas.openxmlformats.org/drawingml/2006/main">
          <a:off x="4699159" y="8328508"/>
          <a:ext cx="873430" cy="458857"/>
          <a:chOff x="4690886" y="8286790"/>
          <a:chExt cx="773438" cy="491520"/>
        </a:xfrm>
      </cdr:grpSpPr>
      <cdr:sp macro="" textlink="">
        <cdr:nvSpPr>
          <cdr:cNvPr id="487437" name="Text Box 13">
            <a:extLst xmlns:a="http://schemas.openxmlformats.org/drawingml/2006/main">
              <a:ext uri="{FF2B5EF4-FFF2-40B4-BE49-F238E27FC236}">
                <a16:creationId xmlns:a16="http://schemas.microsoft.com/office/drawing/2014/main" id="{5EFB5A2B-347D-432C-AAC8-853FD3752E57}"/>
              </a:ext>
            </a:extLst>
          </cdr:cNvPr>
          <cdr:cNvSpPr txBox="1">
            <a:spLocks xmlns:a="http://schemas.openxmlformats.org/drawingml/2006/main" noChangeArrowheads="1"/>
          </cdr:cNvSpPr>
        </cdr:nvSpPr>
        <cdr:spPr bwMode="auto">
          <a:xfrm xmlns:a="http://schemas.openxmlformats.org/drawingml/2006/main">
            <a:off x="4918571" y="8286790"/>
            <a:ext cx="545753" cy="4915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2005-06</a:t>
            </a:r>
          </a:p>
        </cdr:txBody>
      </cdr:sp>
      <cdr:sp macro="" textlink="">
        <cdr:nvSpPr>
          <cdr:cNvPr id="487438" name="Rectangle 14">
            <a:extLst xmlns:a="http://schemas.openxmlformats.org/drawingml/2006/main">
              <a:ext uri="{FF2B5EF4-FFF2-40B4-BE49-F238E27FC236}">
                <a16:creationId xmlns:a16="http://schemas.microsoft.com/office/drawing/2014/main" id="{DA842DC6-881D-4148-93C1-423AF759AAF1}"/>
              </a:ext>
            </a:extLst>
          </cdr:cNvPr>
          <cdr:cNvSpPr>
            <a:spLocks xmlns:a="http://schemas.openxmlformats.org/drawingml/2006/main" noChangeArrowheads="1"/>
          </cdr:cNvSpPr>
        </cdr:nvSpPr>
        <cdr:spPr bwMode="auto">
          <a:xfrm xmlns:a="http://schemas.openxmlformats.org/drawingml/2006/main">
            <a:off x="4690886" y="8363045"/>
            <a:ext cx="226129"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FF" mc:Ignorable="a14" a14:legacySpreadsheetColorIndex="1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grpSp>
  </cdr:relSizeAnchor>
  <cdr:relSizeAnchor xmlns:cdr="http://schemas.openxmlformats.org/drawingml/2006/chartDrawing">
    <cdr:from>
      <cdr:x>0.8395</cdr:x>
      <cdr:y>0.844</cdr:y>
    </cdr:from>
    <cdr:to>
      <cdr:x>0.968</cdr:x>
      <cdr:y>0.8905</cdr:y>
    </cdr:to>
    <cdr:grpSp>
      <cdr:nvGrpSpPr>
        <cdr:cNvPr id="487450" name="Group 26">
          <a:extLst xmlns:a="http://schemas.openxmlformats.org/drawingml/2006/main">
            <a:ext uri="{FF2B5EF4-FFF2-40B4-BE49-F238E27FC236}">
              <a16:creationId xmlns:a16="http://schemas.microsoft.com/office/drawing/2014/main" id="{B45B4759-2413-49A2-94AC-FB2ABFEEAD99}"/>
            </a:ext>
          </a:extLst>
        </cdr:cNvPr>
        <cdr:cNvGrpSpPr>
          <a:grpSpLocks xmlns:a="http://schemas.openxmlformats.org/drawingml/2006/main"/>
        </cdr:cNvGrpSpPr>
      </cdr:nvGrpSpPr>
      <cdr:grpSpPr bwMode="auto">
        <a:xfrm xmlns:a="http://schemas.openxmlformats.org/drawingml/2006/main">
          <a:off x="5717310" y="8328508"/>
          <a:ext cx="875133" cy="458857"/>
          <a:chOff x="5707613" y="8286790"/>
          <a:chExt cx="939574" cy="491520"/>
        </a:xfrm>
      </cdr:grpSpPr>
      <cdr:sp macro="" textlink="">
        <cdr:nvSpPr>
          <cdr:cNvPr id="487440" name="Rectangle 16">
            <a:extLst xmlns:a="http://schemas.openxmlformats.org/drawingml/2006/main">
              <a:ext uri="{FF2B5EF4-FFF2-40B4-BE49-F238E27FC236}">
                <a16:creationId xmlns:a16="http://schemas.microsoft.com/office/drawing/2014/main" id="{55319D1F-3222-4C83-97F9-D3E46F337A5E}"/>
              </a:ext>
            </a:extLst>
          </cdr:cNvPr>
          <cdr:cNvSpPr>
            <a:spLocks xmlns:a="http://schemas.openxmlformats.org/drawingml/2006/main" noChangeArrowheads="1"/>
          </cdr:cNvSpPr>
        </cdr:nvSpPr>
        <cdr:spPr bwMode="auto">
          <a:xfrm xmlns:a="http://schemas.openxmlformats.org/drawingml/2006/main">
            <a:off x="5707613" y="8370446"/>
            <a:ext cx="226129"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8000" mc:Ignorable="a14" a14:legacySpreadsheetColorIndex="1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487441" name="Text Box 17">
            <a:extLst xmlns:a="http://schemas.openxmlformats.org/drawingml/2006/main">
              <a:ext uri="{FF2B5EF4-FFF2-40B4-BE49-F238E27FC236}">
                <a16:creationId xmlns:a16="http://schemas.microsoft.com/office/drawing/2014/main" id="{DB32626A-F243-4124-B47C-F22DD1A225B2}"/>
              </a:ext>
            </a:extLst>
          </cdr:cNvPr>
          <cdr:cNvSpPr txBox="1">
            <a:spLocks xmlns:a="http://schemas.openxmlformats.org/drawingml/2006/main" noChangeArrowheads="1"/>
          </cdr:cNvSpPr>
        </cdr:nvSpPr>
        <cdr:spPr bwMode="auto">
          <a:xfrm xmlns:a="http://schemas.openxmlformats.org/drawingml/2006/main">
            <a:off x="5962654" y="8286790"/>
            <a:ext cx="684533" cy="4915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2006-07</a:t>
            </a:r>
          </a:p>
        </cdr:txBody>
      </cdr:sp>
    </cdr:grpSp>
  </cdr:relSizeAnchor>
  <cdr:relSizeAnchor xmlns:cdr="http://schemas.openxmlformats.org/drawingml/2006/chartDrawing">
    <cdr:from>
      <cdr:x>0.355</cdr:x>
      <cdr:y>0.849</cdr:y>
    </cdr:from>
    <cdr:to>
      <cdr:x>0.645</cdr:x>
      <cdr:y>0.8955</cdr:y>
    </cdr:to>
    <cdr:grpSp>
      <cdr:nvGrpSpPr>
        <cdr:cNvPr id="487442" name="Group 18">
          <a:extLst xmlns:a="http://schemas.openxmlformats.org/drawingml/2006/main">
            <a:ext uri="{FF2B5EF4-FFF2-40B4-BE49-F238E27FC236}">
              <a16:creationId xmlns:a16="http://schemas.microsoft.com/office/drawing/2014/main" id="{939B2F75-CB23-4D8E-8194-4D56F721D74E}"/>
            </a:ext>
          </a:extLst>
        </cdr:cNvPr>
        <cdr:cNvGrpSpPr>
          <a:grpSpLocks xmlns:a="http://schemas.openxmlformats.org/drawingml/2006/main"/>
        </cdr:cNvGrpSpPr>
      </cdr:nvGrpSpPr>
      <cdr:grpSpPr bwMode="auto">
        <a:xfrm xmlns:a="http://schemas.openxmlformats.org/drawingml/2006/main">
          <a:off x="2417683" y="8377847"/>
          <a:ext cx="1975009" cy="458857"/>
          <a:chOff x="2414302" y="8390957"/>
          <a:chExt cx="1920951" cy="463386"/>
        </a:xfrm>
      </cdr:grpSpPr>
      <cdr:sp macro="" textlink="">
        <cdr:nvSpPr>
          <cdr:cNvPr id="487443" name="Line 19">
            <a:extLst xmlns:a="http://schemas.openxmlformats.org/drawingml/2006/main">
              <a:ext uri="{FF2B5EF4-FFF2-40B4-BE49-F238E27FC236}">
                <a16:creationId xmlns:a16="http://schemas.microsoft.com/office/drawing/2014/main" id="{21E34490-70EA-4755-93AE-8ADC1F10AEF3}"/>
              </a:ext>
            </a:extLst>
          </cdr:cNvPr>
          <cdr:cNvSpPr>
            <a:spLocks xmlns:a="http://schemas.openxmlformats.org/drawingml/2006/main" noChangeShapeType="1"/>
          </cdr:cNvSpPr>
        </cdr:nvSpPr>
        <cdr:spPr bwMode="auto">
          <a:xfrm xmlns:a="http://schemas.openxmlformats.org/drawingml/2006/main">
            <a:off x="2414302" y="8414852"/>
            <a:ext cx="324740" cy="2467"/>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8000" mc:Ignorable="a14" a14:legacySpreadsheetColorIndex="17"/>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87444" name="Text Box 20">
            <a:extLst xmlns:a="http://schemas.openxmlformats.org/drawingml/2006/main">
              <a:ext uri="{FF2B5EF4-FFF2-40B4-BE49-F238E27FC236}">
                <a16:creationId xmlns:a16="http://schemas.microsoft.com/office/drawing/2014/main" id="{8F842F0A-9B74-41A0-BA73-C83E4195D46F}"/>
              </a:ext>
            </a:extLst>
          </cdr:cNvPr>
          <cdr:cNvSpPr txBox="1">
            <a:spLocks xmlns:a="http://schemas.openxmlformats.org/drawingml/2006/main" noChangeArrowheads="1"/>
          </cdr:cNvSpPr>
        </cdr:nvSpPr>
        <cdr:spPr bwMode="auto">
          <a:xfrm xmlns:a="http://schemas.openxmlformats.org/drawingml/2006/main">
            <a:off x="2772536" y="8390957"/>
            <a:ext cx="1562717" cy="4633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 CSSA expenditure* </a:t>
            </a:r>
          </a:p>
          <a:p xmlns:a="http://schemas.openxmlformats.org/drawingml/2006/main">
            <a:pPr algn="l" rtl="0">
              <a:defRPr sz="1000"/>
            </a:pPr>
            <a:r>
              <a:rPr lang="en-US" sz="800" b="0" i="0" u="none" strike="noStrike" baseline="0">
                <a:solidFill>
                  <a:srgbClr val="000000"/>
                </a:solidFill>
                <a:latin typeface="Times New Roman"/>
                <a:cs typeface="Times New Roman"/>
              </a:rPr>
              <a:t>to total approved provision of </a:t>
            </a:r>
          </a:p>
          <a:p xmlns:a="http://schemas.openxmlformats.org/drawingml/2006/main">
            <a:pPr algn="l" rtl="0">
              <a:defRPr sz="1000"/>
            </a:pPr>
            <a:r>
              <a:rPr lang="en-US" sz="800" b="0" i="0" u="none" strike="noStrike" baseline="0">
                <a:solidFill>
                  <a:srgbClr val="000000"/>
                </a:solidFill>
                <a:latin typeface="Times New Roman"/>
                <a:cs typeface="Times New Roman"/>
              </a:rPr>
              <a:t>$18,841 million for 2006-07</a:t>
            </a:r>
          </a:p>
        </cdr:txBody>
      </cdr:sp>
    </cdr:grpSp>
  </cdr:relSizeAnchor>
  <cdr:relSizeAnchor xmlns:cdr="http://schemas.openxmlformats.org/drawingml/2006/chartDrawing">
    <cdr:from>
      <cdr:x>0.4565</cdr:x>
      <cdr:y>0.50475</cdr:y>
    </cdr:from>
    <cdr:to>
      <cdr:x>0.518</cdr:x>
      <cdr:y>0.522</cdr:y>
    </cdr:to>
    <cdr:sp macro="" textlink="">
      <cdr:nvSpPr>
        <cdr:cNvPr id="487451" name="Text Box 27">
          <a:extLst xmlns:a="http://schemas.openxmlformats.org/drawingml/2006/main">
            <a:ext uri="{FF2B5EF4-FFF2-40B4-BE49-F238E27FC236}">
              <a16:creationId xmlns:a16="http://schemas.microsoft.com/office/drawing/2014/main" id="{B9CB4C14-A687-4967-B739-CB60C1F72992}"/>
            </a:ext>
          </a:extLst>
        </cdr:cNvPr>
        <cdr:cNvSpPr txBox="1">
          <a:spLocks xmlns:a="http://schemas.openxmlformats.org/drawingml/2006/main" noChangeArrowheads="1"/>
        </cdr:cNvSpPr>
      </cdr:nvSpPr>
      <cdr:spPr bwMode="auto">
        <a:xfrm xmlns:a="http://schemas.openxmlformats.org/drawingml/2006/main">
          <a:off x="3108936" y="4980823"/>
          <a:ext cx="418838" cy="170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00" b="0" i="0" u="none" strike="noStrike" baseline="0">
              <a:solidFill>
                <a:srgbClr val="008000"/>
              </a:solidFill>
              <a:latin typeface="Times New Roman"/>
              <a:cs typeface="Times New Roman"/>
            </a:rPr>
            <a:t>(49.3%)</a:t>
          </a:r>
          <a:r>
            <a:rPr lang="en-US" sz="700" b="0" i="0" u="none" strike="noStrike" baseline="30000">
              <a:solidFill>
                <a:srgbClr val="008000"/>
              </a:solidFill>
              <a:latin typeface="Times New Roman"/>
              <a:cs typeface="Times New Roman"/>
            </a:rPr>
            <a:t>#</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810375" cy="9867900"/>
    <xdr:graphicFrame macro="">
      <xdr:nvGraphicFramePr>
        <xdr:cNvPr id="2" name="shape">
          <a:extLst>
            <a:ext uri="{FF2B5EF4-FFF2-40B4-BE49-F238E27FC236}">
              <a16:creationId xmlns:a16="http://schemas.microsoft.com/office/drawing/2014/main" id="{27B508D0-F2A7-4BA0-9D9D-C6F238541C8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0.618</cdr:x>
      <cdr:y>0.80675</cdr:y>
    </cdr:from>
    <cdr:to>
      <cdr:x>0.7465</cdr:x>
      <cdr:y>0.85475</cdr:y>
    </cdr:to>
    <cdr:grpSp>
      <cdr:nvGrpSpPr>
        <cdr:cNvPr id="328733" name="Group 29">
          <a:extLst xmlns:a="http://schemas.openxmlformats.org/drawingml/2006/main">
            <a:ext uri="{FF2B5EF4-FFF2-40B4-BE49-F238E27FC236}">
              <a16:creationId xmlns:a16="http://schemas.microsoft.com/office/drawing/2014/main" id="{84E5AF8F-B356-4CAA-8BDB-85F520242F1E}"/>
            </a:ext>
          </a:extLst>
        </cdr:cNvPr>
        <cdr:cNvGrpSpPr>
          <a:grpSpLocks xmlns:a="http://schemas.openxmlformats.org/drawingml/2006/main"/>
        </cdr:cNvGrpSpPr>
      </cdr:nvGrpSpPr>
      <cdr:grpSpPr bwMode="auto">
        <a:xfrm xmlns:a="http://schemas.openxmlformats.org/drawingml/2006/main">
          <a:off x="4208812" y="7960928"/>
          <a:ext cx="875133" cy="473660"/>
          <a:chOff x="4189324" y="8401407"/>
          <a:chExt cx="869552" cy="469554"/>
        </a:xfrm>
      </cdr:grpSpPr>
      <cdr:sp macro="" textlink="">
        <cdr:nvSpPr>
          <cdr:cNvPr id="328710" name="Text Box 6">
            <a:extLst xmlns:a="http://schemas.openxmlformats.org/drawingml/2006/main">
              <a:ext uri="{FF2B5EF4-FFF2-40B4-BE49-F238E27FC236}">
                <a16:creationId xmlns:a16="http://schemas.microsoft.com/office/drawing/2014/main" id="{39F9CDEF-EA8F-40EE-A594-0CDDA9EF23B4}"/>
              </a:ext>
            </a:extLst>
          </cdr:cNvPr>
          <cdr:cNvSpPr txBox="1">
            <a:spLocks xmlns:a="http://schemas.openxmlformats.org/drawingml/2006/main" noChangeArrowheads="1"/>
          </cdr:cNvSpPr>
        </cdr:nvSpPr>
        <cdr:spPr bwMode="auto">
          <a:xfrm xmlns:a="http://schemas.openxmlformats.org/drawingml/2006/main">
            <a:off x="4414399" y="8401407"/>
            <a:ext cx="644477" cy="4695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2002/03</a:t>
            </a:r>
          </a:p>
        </cdr:txBody>
      </cdr:sp>
      <cdr:sp macro="" textlink="">
        <cdr:nvSpPr>
          <cdr:cNvPr id="328711" name="Rectangle 7">
            <a:extLst xmlns:a="http://schemas.openxmlformats.org/drawingml/2006/main">
              <a:ext uri="{FF2B5EF4-FFF2-40B4-BE49-F238E27FC236}">
                <a16:creationId xmlns:a16="http://schemas.microsoft.com/office/drawing/2014/main" id="{01604F37-4079-4190-9970-7CB861D7217D}"/>
              </a:ext>
            </a:extLst>
          </cdr:cNvPr>
          <cdr:cNvSpPr>
            <a:spLocks xmlns:a="http://schemas.openxmlformats.org/drawingml/2006/main" noChangeArrowheads="1"/>
          </cdr:cNvSpPr>
        </cdr:nvSpPr>
        <cdr:spPr bwMode="auto">
          <a:xfrm xmlns:a="http://schemas.openxmlformats.org/drawingml/2006/main">
            <a:off x="4189324" y="8407451"/>
            <a:ext cx="215927" cy="1036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FF" mc:Ignorable="a14" a14:legacySpreadsheetColorIndex="1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grpSp>
  </cdr:relSizeAnchor>
  <cdr:relSizeAnchor xmlns:cdr="http://schemas.openxmlformats.org/drawingml/2006/chartDrawing">
    <cdr:from>
      <cdr:x>0.102</cdr:x>
      <cdr:y>0.05225</cdr:y>
    </cdr:from>
    <cdr:to>
      <cdr:x>0.8685</cdr:x>
      <cdr:y>0.11725</cdr:y>
    </cdr:to>
    <cdr:sp macro="" textlink="">
      <cdr:nvSpPr>
        <cdr:cNvPr id="328713" name="Text Box 9">
          <a:extLst xmlns:a="http://schemas.openxmlformats.org/drawingml/2006/main">
            <a:ext uri="{FF2B5EF4-FFF2-40B4-BE49-F238E27FC236}">
              <a16:creationId xmlns:a16="http://schemas.microsoft.com/office/drawing/2014/main" id="{7CF17771-90D1-4CDB-BED4-CC9C44E35627}"/>
            </a:ext>
          </a:extLst>
        </cdr:cNvPr>
        <cdr:cNvSpPr txBox="1">
          <a:spLocks xmlns:a="http://schemas.openxmlformats.org/drawingml/2006/main" noChangeArrowheads="1"/>
        </cdr:cNvSpPr>
      </cdr:nvSpPr>
      <cdr:spPr bwMode="auto">
        <a:xfrm xmlns:a="http://schemas.openxmlformats.org/drawingml/2006/main">
          <a:off x="694658" y="515598"/>
          <a:ext cx="5220153" cy="6414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6576" rIns="36576" bIns="0" anchor="t" upright="1"/>
        <a:lstStyle xmlns:a="http://schemas.openxmlformats.org/drawingml/2006/main"/>
        <a:p xmlns:a="http://schemas.openxmlformats.org/drawingml/2006/main">
          <a:pPr algn="ctr" rtl="0">
            <a:defRPr sz="1000"/>
          </a:pPr>
          <a:r>
            <a:rPr lang="en-US" sz="1725" b="0" i="0" u="none" strike="noStrike" baseline="0">
              <a:solidFill>
                <a:srgbClr val="0000FF"/>
              </a:solidFill>
              <a:latin typeface="Times New Roman"/>
              <a:cs typeface="Times New Roman"/>
            </a:rPr>
            <a:t>Cumulative SSA Expenditure* and its Percentage</a:t>
          </a:r>
        </a:p>
        <a:p xmlns:a="http://schemas.openxmlformats.org/drawingml/2006/main">
          <a:pPr algn="ctr" rtl="0">
            <a:defRPr sz="1000"/>
          </a:pPr>
          <a:r>
            <a:rPr lang="en-US" sz="1725" b="0" i="0" u="none" strike="noStrike" baseline="0">
              <a:solidFill>
                <a:srgbClr val="0000FF"/>
              </a:solidFill>
              <a:latin typeface="Times New Roman"/>
              <a:cs typeface="Times New Roman"/>
            </a:rPr>
            <a:t>to Annual Expenditure* / Approved Provision</a:t>
          </a:r>
        </a:p>
      </cdr:txBody>
    </cdr:sp>
  </cdr:relSizeAnchor>
  <cdr:relSizeAnchor xmlns:cdr="http://schemas.openxmlformats.org/drawingml/2006/chartDrawing">
    <cdr:from>
      <cdr:x>0.75875</cdr:x>
      <cdr:y>0.26675</cdr:y>
    </cdr:from>
    <cdr:to>
      <cdr:x>0.84275</cdr:x>
      <cdr:y>0.291</cdr:y>
    </cdr:to>
    <cdr:sp macro="" textlink="">
      <cdr:nvSpPr>
        <cdr:cNvPr id="328714" name="Text Box 10">
          <a:extLst xmlns:a="http://schemas.openxmlformats.org/drawingml/2006/main">
            <a:ext uri="{FF2B5EF4-FFF2-40B4-BE49-F238E27FC236}">
              <a16:creationId xmlns:a16="http://schemas.microsoft.com/office/drawing/2014/main" id="{0F90216F-2B8A-46F0-9BAC-4DB47D5B5D39}"/>
            </a:ext>
          </a:extLst>
        </cdr:cNvPr>
        <cdr:cNvSpPr txBox="1">
          <a:spLocks xmlns:a="http://schemas.openxmlformats.org/drawingml/2006/main" noChangeArrowheads="1"/>
        </cdr:cNvSpPr>
      </cdr:nvSpPr>
      <cdr:spPr bwMode="auto">
        <a:xfrm xmlns:a="http://schemas.openxmlformats.org/drawingml/2006/main">
          <a:off x="5167372" y="2632262"/>
          <a:ext cx="572072" cy="23929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0" i="0" u="none" strike="noStrike" baseline="0">
              <a:solidFill>
                <a:srgbClr val="0000FF"/>
              </a:solidFill>
              <a:latin typeface="Times New Roman"/>
              <a:cs typeface="Times New Roman"/>
            </a:rPr>
            <a:t>2002/03</a:t>
          </a:r>
        </a:p>
      </cdr:txBody>
    </cdr:sp>
  </cdr:relSizeAnchor>
  <cdr:relSizeAnchor xmlns:cdr="http://schemas.openxmlformats.org/drawingml/2006/chartDrawing">
    <cdr:from>
      <cdr:x>0.59675</cdr:x>
      <cdr:y>0.402</cdr:y>
    </cdr:from>
    <cdr:to>
      <cdr:x>0.68075</cdr:x>
      <cdr:y>0.42625</cdr:y>
    </cdr:to>
    <cdr:sp macro="" textlink="">
      <cdr:nvSpPr>
        <cdr:cNvPr id="328715" name="Text Box 11">
          <a:extLst xmlns:a="http://schemas.openxmlformats.org/drawingml/2006/main">
            <a:ext uri="{FF2B5EF4-FFF2-40B4-BE49-F238E27FC236}">
              <a16:creationId xmlns:a16="http://schemas.microsoft.com/office/drawing/2014/main" id="{0C0B59B3-80CA-4352-AA21-A2FAD2F6DDCF}"/>
            </a:ext>
          </a:extLst>
        </cdr:cNvPr>
        <cdr:cNvSpPr txBox="1">
          <a:spLocks xmlns:a="http://schemas.openxmlformats.org/drawingml/2006/main" noChangeArrowheads="1"/>
        </cdr:cNvSpPr>
      </cdr:nvSpPr>
      <cdr:spPr bwMode="auto">
        <a:xfrm xmlns:a="http://schemas.openxmlformats.org/drawingml/2006/main">
          <a:off x="4064091" y="3966896"/>
          <a:ext cx="572072" cy="2392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1" i="0" u="none" strike="noStrike" baseline="0">
              <a:solidFill>
                <a:srgbClr val="FF0000"/>
              </a:solidFill>
              <a:latin typeface="Times New Roman"/>
              <a:cs typeface="Times New Roman"/>
            </a:rPr>
            <a:t>2003/04</a:t>
          </a:r>
        </a:p>
      </cdr:txBody>
    </cdr:sp>
  </cdr:relSizeAnchor>
  <cdr:relSizeAnchor xmlns:cdr="http://schemas.openxmlformats.org/drawingml/2006/chartDrawing">
    <cdr:from>
      <cdr:x>0.773</cdr:x>
      <cdr:y>0.80225</cdr:y>
    </cdr:from>
    <cdr:to>
      <cdr:x>0.90675</cdr:x>
      <cdr:y>0.85025</cdr:y>
    </cdr:to>
    <cdr:grpSp>
      <cdr:nvGrpSpPr>
        <cdr:cNvPr id="328734" name="Group 30">
          <a:extLst xmlns:a="http://schemas.openxmlformats.org/drawingml/2006/main">
            <a:ext uri="{FF2B5EF4-FFF2-40B4-BE49-F238E27FC236}">
              <a16:creationId xmlns:a16="http://schemas.microsoft.com/office/drawing/2014/main" id="{019C7FF0-448C-4F5F-B1C5-81353DF2ACC4}"/>
            </a:ext>
          </a:extLst>
        </cdr:cNvPr>
        <cdr:cNvGrpSpPr>
          <a:grpSpLocks xmlns:a="http://schemas.openxmlformats.org/drawingml/2006/main"/>
        </cdr:cNvGrpSpPr>
      </cdr:nvGrpSpPr>
      <cdr:grpSpPr bwMode="auto">
        <a:xfrm xmlns:a="http://schemas.openxmlformats.org/drawingml/2006/main">
          <a:off x="5264420" y="7916523"/>
          <a:ext cx="910888" cy="473659"/>
          <a:chOff x="5249694" y="8340152"/>
          <a:chExt cx="919761" cy="459944"/>
        </a:xfrm>
      </cdr:grpSpPr>
      <cdr:sp macro="" textlink="">
        <cdr:nvSpPr>
          <cdr:cNvPr id="328717" name="Rectangle 13">
            <a:extLst xmlns:a="http://schemas.openxmlformats.org/drawingml/2006/main">
              <a:ext uri="{FF2B5EF4-FFF2-40B4-BE49-F238E27FC236}">
                <a16:creationId xmlns:a16="http://schemas.microsoft.com/office/drawing/2014/main" id="{F43DC1A5-7279-46F6-9E87-9663A6BC46F0}"/>
              </a:ext>
            </a:extLst>
          </cdr:cNvPr>
          <cdr:cNvSpPr>
            <a:spLocks xmlns:a="http://schemas.openxmlformats.org/drawingml/2006/main" noChangeArrowheads="1"/>
          </cdr:cNvSpPr>
        </cdr:nvSpPr>
        <cdr:spPr bwMode="auto">
          <a:xfrm xmlns:a="http://schemas.openxmlformats.org/drawingml/2006/main">
            <a:off x="5249694" y="8389734"/>
            <a:ext cx="220718" cy="9829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0000" mc:Ignorable="a14" a14:legacySpreadsheetColorIndex="1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328718" name="Text Box 14">
            <a:extLst xmlns:a="http://schemas.openxmlformats.org/drawingml/2006/main">
              <a:ext uri="{FF2B5EF4-FFF2-40B4-BE49-F238E27FC236}">
                <a16:creationId xmlns:a16="http://schemas.microsoft.com/office/drawing/2014/main" id="{9C8CA59B-81C0-445B-96D9-1F2D27093BBB}"/>
              </a:ext>
            </a:extLst>
          </cdr:cNvPr>
          <cdr:cNvSpPr txBox="1">
            <a:spLocks xmlns:a="http://schemas.openxmlformats.org/drawingml/2006/main" noChangeArrowheads="1"/>
          </cdr:cNvSpPr>
        </cdr:nvSpPr>
        <cdr:spPr bwMode="auto">
          <a:xfrm xmlns:a="http://schemas.openxmlformats.org/drawingml/2006/main">
            <a:off x="5511640" y="8340152"/>
            <a:ext cx="657815" cy="459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a:t>
            </a:r>
          </a:p>
          <a:p xmlns:a="http://schemas.openxmlformats.org/drawingml/2006/main">
            <a:pPr algn="l" rtl="0">
              <a:defRPr sz="1000"/>
            </a:pPr>
            <a:r>
              <a:rPr lang="en-US" sz="800" b="0" i="0" u="none" strike="noStrike" baseline="0">
                <a:solidFill>
                  <a:srgbClr val="000000"/>
                </a:solidFill>
                <a:latin typeface="Times New Roman"/>
                <a:cs typeface="Times New Roman"/>
              </a:rPr>
              <a:t>expenditure*</a:t>
            </a:r>
          </a:p>
          <a:p xmlns:a="http://schemas.openxmlformats.org/drawingml/2006/main">
            <a:pPr algn="l" rtl="0">
              <a:defRPr sz="1000"/>
            </a:pPr>
            <a:r>
              <a:rPr lang="en-US" sz="800" b="0" i="0" u="none" strike="noStrike" baseline="0">
                <a:solidFill>
                  <a:srgbClr val="000000"/>
                </a:solidFill>
                <a:latin typeface="Times New Roman"/>
                <a:cs typeface="Times New Roman"/>
              </a:rPr>
              <a:t>of 2003/04</a:t>
            </a:r>
          </a:p>
        </cdr:txBody>
      </cdr:sp>
    </cdr:grpSp>
  </cdr:relSizeAnchor>
  <cdr:relSizeAnchor xmlns:cdr="http://schemas.openxmlformats.org/drawingml/2006/chartDrawing">
    <cdr:from>
      <cdr:x>0.04475</cdr:x>
      <cdr:y>0.94875</cdr:y>
    </cdr:from>
    <cdr:to>
      <cdr:x>0.056</cdr:x>
      <cdr:y>0.9815</cdr:y>
    </cdr:to>
    <cdr:sp macro="" textlink="">
      <cdr:nvSpPr>
        <cdr:cNvPr id="328719" name="Text Box 15">
          <a:extLst xmlns:a="http://schemas.openxmlformats.org/drawingml/2006/main">
            <a:ext uri="{FF2B5EF4-FFF2-40B4-BE49-F238E27FC236}">
              <a16:creationId xmlns:a16="http://schemas.microsoft.com/office/drawing/2014/main" id="{83B420BB-EB9E-4FAA-BE96-279C094042DF}"/>
            </a:ext>
          </a:extLst>
        </cdr:cNvPr>
        <cdr:cNvSpPr txBox="1">
          <a:spLocks xmlns:a="http://schemas.openxmlformats.org/drawingml/2006/main" noChangeArrowheads="1"/>
        </cdr:cNvSpPr>
      </cdr:nvSpPr>
      <cdr:spPr bwMode="auto">
        <a:xfrm xmlns:a="http://schemas.openxmlformats.org/drawingml/2006/main">
          <a:off x="304764" y="9362170"/>
          <a:ext cx="76617" cy="3231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endParaRPr lang="en-US" sz="800" b="0" i="0" u="none" strike="noStrike" baseline="0">
            <a:solidFill>
              <a:srgbClr val="000000"/>
            </a:solidFill>
            <a:latin typeface="Times New Roman"/>
            <a:cs typeface="Times New Roman"/>
          </a:endParaRPr>
        </a:p>
        <a:p xmlns:a="http://schemas.openxmlformats.org/drawingml/2006/main">
          <a:pPr algn="r" rtl="0">
            <a:defRPr sz="1000"/>
          </a:pPr>
          <a:r>
            <a:rPr lang="en-US" sz="800" b="0" i="0" u="none" strike="noStrike" baseline="0">
              <a:solidFill>
                <a:srgbClr val="000000"/>
              </a:solidFill>
              <a:latin typeface="Times New Roman"/>
              <a:cs typeface="Times New Roman"/>
            </a:rPr>
            <a:t>                       </a:t>
          </a:r>
        </a:p>
      </cdr:txBody>
    </cdr:sp>
  </cdr:relSizeAnchor>
  <cdr:relSizeAnchor xmlns:cdr="http://schemas.openxmlformats.org/drawingml/2006/chartDrawing">
    <cdr:from>
      <cdr:x>0.53475</cdr:x>
      <cdr:y>0.4295</cdr:y>
    </cdr:from>
    <cdr:to>
      <cdr:x>0.59625</cdr:x>
      <cdr:y>0.44675</cdr:y>
    </cdr:to>
    <cdr:sp macro="" textlink="">
      <cdr:nvSpPr>
        <cdr:cNvPr id="328725" name="Text Box 21">
          <a:extLst xmlns:a="http://schemas.openxmlformats.org/drawingml/2006/main">
            <a:ext uri="{FF2B5EF4-FFF2-40B4-BE49-F238E27FC236}">
              <a16:creationId xmlns:a16="http://schemas.microsoft.com/office/drawing/2014/main" id="{9A82D8E7-15D3-4203-B18F-D5A74EB0247A}"/>
            </a:ext>
          </a:extLst>
        </cdr:cNvPr>
        <cdr:cNvSpPr txBox="1">
          <a:spLocks xmlns:a="http://schemas.openxmlformats.org/drawingml/2006/main" noChangeArrowheads="1"/>
        </cdr:cNvSpPr>
      </cdr:nvSpPr>
      <cdr:spPr bwMode="auto">
        <a:xfrm xmlns:a="http://schemas.openxmlformats.org/drawingml/2006/main">
          <a:off x="3641848" y="4238263"/>
          <a:ext cx="418838" cy="170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en-US" sz="700" b="1" i="0" u="none" strike="noStrike" baseline="0">
              <a:solidFill>
                <a:srgbClr val="FF0000"/>
              </a:solidFill>
              <a:latin typeface="Times New Roman"/>
              <a:cs typeface="Times New Roman"/>
            </a:rPr>
            <a:t>(58.5%)</a:t>
          </a:r>
          <a:r>
            <a:rPr lang="en-US" sz="700" b="1" i="0" u="none" strike="noStrike" baseline="30000">
              <a:solidFill>
                <a:srgbClr val="FF0000"/>
              </a:solidFill>
              <a:latin typeface="Times New Roman"/>
              <a:cs typeface="Times New Roman"/>
            </a:rPr>
            <a:t>#</a:t>
          </a:r>
        </a:p>
      </cdr:txBody>
    </cdr:sp>
  </cdr:relSizeAnchor>
  <cdr:relSizeAnchor xmlns:cdr="http://schemas.openxmlformats.org/drawingml/2006/chartDrawing">
    <cdr:from>
      <cdr:x>0</cdr:x>
      <cdr:y>0</cdr:y>
    </cdr:from>
    <cdr:to>
      <cdr:x>0.428</cdr:x>
      <cdr:y>0.0385</cdr:y>
    </cdr:to>
    <cdr:sp macro="" textlink="">
      <cdr:nvSpPr>
        <cdr:cNvPr id="328726" name="Text Box 22">
          <a:extLst xmlns:a="http://schemas.openxmlformats.org/drawingml/2006/main">
            <a:ext uri="{FF2B5EF4-FFF2-40B4-BE49-F238E27FC236}">
              <a16:creationId xmlns:a16="http://schemas.microsoft.com/office/drawing/2014/main" id="{4D8E7080-4548-4A6B-A425-14045CD5708A}"/>
            </a:ext>
          </a:extLst>
        </cdr:cNvPr>
        <cdr:cNvSpPr txBox="1">
          <a:spLocks xmlns:a="http://schemas.openxmlformats.org/drawingml/2006/main" noChangeArrowheads="1"/>
        </cdr:cNvSpPr>
      </cdr:nvSpPr>
      <cdr:spPr bwMode="auto">
        <a:xfrm xmlns:a="http://schemas.openxmlformats.org/drawingml/2006/main">
          <a:off x="0" y="0"/>
          <a:ext cx="2914841" cy="379914"/>
        </a:xfrm>
        <a:prstGeom xmlns:a="http://schemas.openxmlformats.org/drawingml/2006/main" prst="rect">
          <a:avLst/>
        </a:prstGeom>
        <a:noFill xmlns:a="http://schemas.openxmlformats.org/drawingml/2006/main"/>
        <a:ln xmlns:a="http://schemas.openxmlformats.org/drawingml/2006/main" w="6350">
          <a:solidFill>
            <a:srgbClr xmlns:mc="http://schemas.openxmlformats.org/markup-compatibility/2006" xmlns:a14="http://schemas.microsoft.com/office/drawing/2010/main" val="0000FF" mc:Ignorable="a14" a14:legacySpreadsheetColorIndex="12"/>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wrap="none" lIns="36576" tIns="41148" rIns="0" bIns="0" anchor="t" upright="1">
          <a:spAutoFit/>
        </a:bodyPr>
        <a:lstStyle xmlns:a="http://schemas.openxmlformats.org/drawingml/2006/main"/>
        <a:p xmlns:a="http://schemas.openxmlformats.org/drawingml/2006/main">
          <a:pPr algn="l" rtl="0">
            <a:defRPr sz="1000"/>
          </a:pPr>
          <a:r>
            <a:rPr lang="en-US" sz="2200" b="0" i="0" u="none" strike="noStrike" baseline="0">
              <a:solidFill>
                <a:srgbClr val="0000FF"/>
              </a:solidFill>
              <a:latin typeface="Times New Roman"/>
              <a:cs typeface="Times New Roman"/>
            </a:rPr>
            <a:t>Chart 2  SSA Expenditure</a:t>
          </a:r>
        </a:p>
      </cdr:txBody>
    </cdr:sp>
  </cdr:relSizeAnchor>
  <cdr:relSizeAnchor xmlns:cdr="http://schemas.openxmlformats.org/drawingml/2006/chartDrawing">
    <cdr:from>
      <cdr:x>0.11425</cdr:x>
      <cdr:y>0.8</cdr:y>
    </cdr:from>
    <cdr:to>
      <cdr:x>0.294</cdr:x>
      <cdr:y>0.89775</cdr:y>
    </cdr:to>
    <cdr:grpSp>
      <cdr:nvGrpSpPr>
        <cdr:cNvPr id="328727" name="Group 23">
          <a:extLst xmlns:a="http://schemas.openxmlformats.org/drawingml/2006/main">
            <a:ext uri="{FF2B5EF4-FFF2-40B4-BE49-F238E27FC236}">
              <a16:creationId xmlns:a16="http://schemas.microsoft.com/office/drawing/2014/main" id="{105DA9AA-CC4B-4110-A1EA-0F972AA70EDB}"/>
            </a:ext>
          </a:extLst>
        </cdr:cNvPr>
        <cdr:cNvGrpSpPr>
          <a:grpSpLocks xmlns:a="http://schemas.openxmlformats.org/drawingml/2006/main"/>
        </cdr:cNvGrpSpPr>
      </cdr:nvGrpSpPr>
      <cdr:grpSpPr bwMode="auto">
        <a:xfrm xmlns:a="http://schemas.openxmlformats.org/drawingml/2006/main">
          <a:off x="778085" y="7894320"/>
          <a:ext cx="1224165" cy="964587"/>
          <a:chOff x="156639" y="7366671"/>
          <a:chExt cx="1207139" cy="973514"/>
        </a:xfrm>
      </cdr:grpSpPr>
      <cdr:sp macro="" textlink="">
        <cdr:nvSpPr>
          <cdr:cNvPr id="328728" name="Line 24">
            <a:extLst xmlns:a="http://schemas.openxmlformats.org/drawingml/2006/main">
              <a:ext uri="{FF2B5EF4-FFF2-40B4-BE49-F238E27FC236}">
                <a16:creationId xmlns:a16="http://schemas.microsoft.com/office/drawing/2014/main" id="{78B90EAB-9EB5-4D64-BB6B-C9E04FBF85D5}"/>
              </a:ext>
            </a:extLst>
          </cdr:cNvPr>
          <cdr:cNvSpPr>
            <a:spLocks xmlns:a="http://schemas.openxmlformats.org/drawingml/2006/main" noChangeShapeType="1"/>
          </cdr:cNvSpPr>
        </cdr:nvSpPr>
        <cdr:spPr bwMode="auto">
          <a:xfrm xmlns:a="http://schemas.openxmlformats.org/drawingml/2006/main">
            <a:off x="156639" y="7423356"/>
            <a:ext cx="245173" cy="2465"/>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328729" name="Text Box 25">
            <a:extLst xmlns:a="http://schemas.openxmlformats.org/drawingml/2006/main">
              <a:ext uri="{FF2B5EF4-FFF2-40B4-BE49-F238E27FC236}">
                <a16:creationId xmlns:a16="http://schemas.microsoft.com/office/drawing/2014/main" id="{9A1935A2-6444-490B-8258-72E9453646D7}"/>
              </a:ext>
            </a:extLst>
          </cdr:cNvPr>
          <cdr:cNvSpPr txBox="1">
            <a:spLocks xmlns:a="http://schemas.openxmlformats.org/drawingml/2006/main" noChangeArrowheads="1"/>
          </cdr:cNvSpPr>
        </cdr:nvSpPr>
        <cdr:spPr bwMode="auto">
          <a:xfrm xmlns:a="http://schemas.openxmlformats.org/drawingml/2006/main">
            <a:off x="444377" y="7366671"/>
            <a:ext cx="919401" cy="9735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actual</a:t>
            </a:r>
          </a:p>
          <a:p xmlns:a="http://schemas.openxmlformats.org/drawingml/2006/main">
            <a:pPr algn="l" rtl="0">
              <a:defRPr sz="1000"/>
            </a:pPr>
            <a:r>
              <a:rPr lang="en-US" sz="800" b="0" i="0" u="none" strike="noStrike" baseline="0">
                <a:solidFill>
                  <a:srgbClr val="000000"/>
                </a:solidFill>
                <a:latin typeface="Times New Roman"/>
                <a:cs typeface="Times New Roman"/>
              </a:rPr>
              <a:t>expenditure* of </a:t>
            </a:r>
          </a:p>
          <a:p xmlns:a="http://schemas.openxmlformats.org/drawingml/2006/main">
            <a:pPr algn="l" rtl="0">
              <a:defRPr sz="1000"/>
            </a:pPr>
            <a:r>
              <a:rPr lang="en-US" sz="800" b="0" i="0" u="none" strike="noStrike" baseline="0">
                <a:solidFill>
                  <a:srgbClr val="000000"/>
                </a:solidFill>
                <a:latin typeface="Times New Roman"/>
                <a:cs typeface="Times New Roman"/>
              </a:rPr>
              <a:t>$5,336.3 million</a:t>
            </a:r>
          </a:p>
          <a:p xmlns:a="http://schemas.openxmlformats.org/drawingml/2006/main">
            <a:pPr algn="l" rtl="0">
              <a:defRPr sz="1000"/>
            </a:pPr>
            <a:r>
              <a:rPr lang="en-US" sz="800" b="0" i="0" u="none" strike="noStrike" baseline="0">
                <a:solidFill>
                  <a:srgbClr val="000000"/>
                </a:solidFill>
                <a:latin typeface="Times New Roman"/>
                <a:cs typeface="Times New Roman"/>
              </a:rPr>
              <a:t>for 2002/03</a:t>
            </a:r>
          </a:p>
        </cdr:txBody>
      </cdr:sp>
    </cdr:grpSp>
  </cdr:relSizeAnchor>
  <cdr:relSizeAnchor xmlns:cdr="http://schemas.openxmlformats.org/drawingml/2006/chartDrawing">
    <cdr:from>
      <cdr:x>0.31075</cdr:x>
      <cdr:y>0.799</cdr:y>
    </cdr:from>
    <cdr:to>
      <cdr:x>0.4765</cdr:x>
      <cdr:y>0.8895</cdr:y>
    </cdr:to>
    <cdr:grpSp>
      <cdr:nvGrpSpPr>
        <cdr:cNvPr id="328730" name="Group 26">
          <a:extLst xmlns:a="http://schemas.openxmlformats.org/drawingml/2006/main">
            <a:ext uri="{FF2B5EF4-FFF2-40B4-BE49-F238E27FC236}">
              <a16:creationId xmlns:a16="http://schemas.microsoft.com/office/drawing/2014/main" id="{D0F0EF56-33AC-4D1E-9312-A11BD6583FAF}"/>
            </a:ext>
          </a:extLst>
        </cdr:cNvPr>
        <cdr:cNvGrpSpPr>
          <a:grpSpLocks xmlns:a="http://schemas.openxmlformats.org/drawingml/2006/main"/>
        </cdr:cNvGrpSpPr>
      </cdr:nvGrpSpPr>
      <cdr:grpSpPr bwMode="auto">
        <a:xfrm xmlns:a="http://schemas.openxmlformats.org/drawingml/2006/main">
          <a:off x="2116324" y="7884452"/>
          <a:ext cx="1128820" cy="893045"/>
          <a:chOff x="1380804" y="7355116"/>
          <a:chExt cx="1147073" cy="898864"/>
        </a:xfrm>
      </cdr:grpSpPr>
      <cdr:sp macro="" textlink="">
        <cdr:nvSpPr>
          <cdr:cNvPr id="328731" name="Line 27">
            <a:extLst xmlns:a="http://schemas.openxmlformats.org/drawingml/2006/main">
              <a:ext uri="{FF2B5EF4-FFF2-40B4-BE49-F238E27FC236}">
                <a16:creationId xmlns:a16="http://schemas.microsoft.com/office/drawing/2014/main" id="{AC3686B9-A2FD-4BAF-8D47-26C59B7223B8}"/>
              </a:ext>
            </a:extLst>
          </cdr:cNvPr>
          <cdr:cNvSpPr>
            <a:spLocks xmlns:a="http://schemas.openxmlformats.org/drawingml/2006/main" noChangeShapeType="1"/>
          </cdr:cNvSpPr>
        </cdr:nvSpPr>
        <cdr:spPr bwMode="auto">
          <a:xfrm xmlns:a="http://schemas.openxmlformats.org/drawingml/2006/main">
            <a:off x="1380804" y="7425821"/>
            <a:ext cx="257091" cy="2465"/>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FF0000" mc:Ignorable="a14" a14:legacySpreadsheetColorIndex="10"/>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328732" name="Text Box 28">
            <a:extLst xmlns:a="http://schemas.openxmlformats.org/drawingml/2006/main">
              <a:ext uri="{FF2B5EF4-FFF2-40B4-BE49-F238E27FC236}">
                <a16:creationId xmlns:a16="http://schemas.microsoft.com/office/drawing/2014/main" id="{530231FD-7AFF-484A-B2C8-F8E372F865F8}"/>
              </a:ext>
            </a:extLst>
          </cdr:cNvPr>
          <cdr:cNvSpPr txBox="1">
            <a:spLocks xmlns:a="http://schemas.openxmlformats.org/drawingml/2006/main" noChangeArrowheads="1"/>
          </cdr:cNvSpPr>
        </cdr:nvSpPr>
        <cdr:spPr bwMode="auto">
          <a:xfrm xmlns:a="http://schemas.openxmlformats.org/drawingml/2006/main">
            <a:off x="1663624" y="7355116"/>
            <a:ext cx="864253" cy="898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approved</a:t>
            </a:r>
          </a:p>
          <a:p xmlns:a="http://schemas.openxmlformats.org/drawingml/2006/main">
            <a:pPr algn="l" rtl="0">
              <a:defRPr sz="1000"/>
            </a:pPr>
            <a:r>
              <a:rPr lang="en-US" sz="800" b="0" i="0" u="none" strike="noStrike" baseline="0">
                <a:solidFill>
                  <a:srgbClr val="000000"/>
                </a:solidFill>
                <a:latin typeface="Times New Roman"/>
                <a:cs typeface="Times New Roman"/>
              </a:rPr>
              <a:t>provision of </a:t>
            </a:r>
          </a:p>
          <a:p xmlns:a="http://schemas.openxmlformats.org/drawingml/2006/main">
            <a:pPr algn="l" rtl="0">
              <a:defRPr sz="1000"/>
            </a:pPr>
            <a:r>
              <a:rPr lang="en-US" sz="800" b="0" i="0" u="none" strike="noStrike" baseline="0">
                <a:solidFill>
                  <a:srgbClr val="000000"/>
                </a:solidFill>
                <a:latin typeface="Times New Roman"/>
                <a:cs typeface="Times New Roman"/>
              </a:rPr>
              <a:t>$5,350 million</a:t>
            </a:r>
          </a:p>
          <a:p xmlns:a="http://schemas.openxmlformats.org/drawingml/2006/main">
            <a:pPr algn="l" rtl="0">
              <a:defRPr sz="1000"/>
            </a:pPr>
            <a:r>
              <a:rPr lang="en-US" sz="800" b="0" i="0" u="none" strike="noStrike" baseline="0">
                <a:solidFill>
                  <a:srgbClr val="000000"/>
                </a:solidFill>
                <a:latin typeface="Times New Roman"/>
                <a:cs typeface="Times New Roman"/>
              </a:rPr>
              <a:t>for 2003/04</a:t>
            </a:r>
          </a:p>
        </cdr:txBody>
      </cdr:sp>
    </cdr:grpSp>
  </cdr:relSizeAnchor>
  <cdr:relSizeAnchor xmlns:cdr="http://schemas.openxmlformats.org/drawingml/2006/chartDrawing">
    <cdr:from>
      <cdr:x>0.10625</cdr:x>
      <cdr:y>0.90375</cdr:y>
    </cdr:from>
    <cdr:to>
      <cdr:x>0.9665</cdr:x>
      <cdr:y>0.96275</cdr:y>
    </cdr:to>
    <cdr:sp macro="" textlink="">
      <cdr:nvSpPr>
        <cdr:cNvPr id="328735" name="Text Box 31">
          <a:extLst xmlns:a="http://schemas.openxmlformats.org/drawingml/2006/main">
            <a:ext uri="{FF2B5EF4-FFF2-40B4-BE49-F238E27FC236}">
              <a16:creationId xmlns:a16="http://schemas.microsoft.com/office/drawing/2014/main" id="{213AE090-E100-4F29-A16A-3C095B0AD470}"/>
            </a:ext>
          </a:extLst>
        </cdr:cNvPr>
        <cdr:cNvSpPr txBox="1">
          <a:spLocks xmlns:a="http://schemas.openxmlformats.org/drawingml/2006/main" noChangeArrowheads="1"/>
        </cdr:cNvSpPr>
      </cdr:nvSpPr>
      <cdr:spPr bwMode="auto">
        <a:xfrm xmlns:a="http://schemas.openxmlformats.org/drawingml/2006/main">
          <a:off x="723602" y="8918115"/>
          <a:ext cx="5858625" cy="5822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just" rtl="0">
            <a:defRPr sz="1000"/>
          </a:pPr>
          <a:r>
            <a:rPr lang="en-US" sz="800" b="0" i="0" u="none" strike="noStrike" baseline="0">
              <a:solidFill>
                <a:srgbClr val="000000"/>
              </a:solidFill>
              <a:latin typeface="Times New Roman"/>
              <a:cs typeface="Times New Roman"/>
            </a:rPr>
            <a:t>As advised by the Payment Control Section, statistics on SSA expenditure for Oct. 2003 onwards are compiled based on information provided by the LAFIS report.  In order to maintain data consistency, statistics referring to prior periods have therefore been revised accordingly. </a:t>
          </a:r>
        </a:p>
        <a:p xmlns:a="http://schemas.openxmlformats.org/drawingml/2006/main">
          <a:pPr algn="just" rtl="0">
            <a:defRPr sz="1000"/>
          </a:pPr>
          <a:r>
            <a:rPr lang="en-US" sz="800" b="0" i="0" u="none" strike="noStrike" baseline="0">
              <a:solidFill>
                <a:srgbClr val="000000"/>
              </a:solidFill>
              <a:latin typeface="Times New Roman"/>
              <a:cs typeface="Times New Roman"/>
            </a:rPr>
            <a:t>Refers to SSA expenditure with the effect of advance payment discounted.</a:t>
          </a:r>
        </a:p>
      </cdr:txBody>
    </cdr:sp>
  </cdr:relSizeAnchor>
  <cdr:relSizeAnchor xmlns:cdr="http://schemas.openxmlformats.org/drawingml/2006/chartDrawing">
    <cdr:from>
      <cdr:x>0.01825</cdr:x>
      <cdr:y>0.90375</cdr:y>
    </cdr:from>
    <cdr:to>
      <cdr:x>0.112</cdr:x>
      <cdr:y>0.98</cdr:y>
    </cdr:to>
    <cdr:sp macro="" textlink="">
      <cdr:nvSpPr>
        <cdr:cNvPr id="328736" name="Text Box 32">
          <a:extLst xmlns:a="http://schemas.openxmlformats.org/drawingml/2006/main">
            <a:ext uri="{FF2B5EF4-FFF2-40B4-BE49-F238E27FC236}">
              <a16:creationId xmlns:a16="http://schemas.microsoft.com/office/drawing/2014/main" id="{A0198D7B-6830-4DFC-9510-2EAA79801270}"/>
            </a:ext>
          </a:extLst>
        </cdr:cNvPr>
        <cdr:cNvSpPr txBox="1">
          <a:spLocks xmlns:a="http://schemas.openxmlformats.org/drawingml/2006/main" noChangeArrowheads="1"/>
        </cdr:cNvSpPr>
      </cdr:nvSpPr>
      <cdr:spPr bwMode="auto">
        <a:xfrm xmlns:a="http://schemas.openxmlformats.org/drawingml/2006/main">
          <a:off x="124289" y="8918115"/>
          <a:ext cx="638473" cy="7524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Notes : * (1)</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               (2)</a:t>
          </a:r>
        </a:p>
        <a:p xmlns:a="http://schemas.openxmlformats.org/drawingml/2006/main">
          <a:pPr algn="l" rtl="0">
            <a:defRPr sz="1000"/>
          </a:pPr>
          <a:r>
            <a:rPr lang="en-US" sz="800" b="0" i="0" u="none" strike="noStrike" baseline="0">
              <a:solidFill>
                <a:srgbClr val="000000"/>
              </a:solidFill>
              <a:latin typeface="Times New Roman"/>
              <a:cs typeface="Times New Roman"/>
            </a:rPr>
            <a:t>            </a:t>
          </a:r>
          <a:r>
            <a:rPr lang="en-US" sz="800" b="0" i="0" u="none" strike="noStrike" baseline="30000">
              <a:solidFill>
                <a:srgbClr val="000000"/>
              </a:solidFill>
              <a:latin typeface="Times New Roman"/>
              <a:cs typeface="Times New Roman"/>
            </a:rPr>
            <a:t>#     </a:t>
          </a:r>
        </a:p>
      </cdr:txBody>
    </cdr:sp>
  </cdr:relSizeAnchor>
  <cdr:relSizeAnchor xmlns:cdr="http://schemas.openxmlformats.org/drawingml/2006/chartDrawing">
    <cdr:from>
      <cdr:x>0.07725</cdr:x>
      <cdr:y>0.96025</cdr:y>
    </cdr:from>
    <cdr:to>
      <cdr:x>0.96675</cdr:x>
      <cdr:y>0.99975</cdr:y>
    </cdr:to>
    <cdr:sp macro="" textlink="">
      <cdr:nvSpPr>
        <cdr:cNvPr id="328737" name="Text Box 33">
          <a:extLst xmlns:a="http://schemas.openxmlformats.org/drawingml/2006/main">
            <a:ext uri="{FF2B5EF4-FFF2-40B4-BE49-F238E27FC236}">
              <a16:creationId xmlns:a16="http://schemas.microsoft.com/office/drawing/2014/main" id="{E375EC62-C5A6-4440-BF90-D42F099CDBB7}"/>
            </a:ext>
          </a:extLst>
        </cdr:cNvPr>
        <cdr:cNvSpPr txBox="1">
          <a:spLocks xmlns:a="http://schemas.openxmlformats.org/drawingml/2006/main" noChangeArrowheads="1"/>
        </cdr:cNvSpPr>
      </cdr:nvSpPr>
      <cdr:spPr bwMode="auto">
        <a:xfrm xmlns:a="http://schemas.openxmlformats.org/drawingml/2006/main">
          <a:off x="526101" y="9475651"/>
          <a:ext cx="6057829" cy="3897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just" rtl="0">
            <a:defRPr sz="1000"/>
          </a:pPr>
          <a:r>
            <a:rPr lang="en-US" sz="800" b="0" i="0" u="none" strike="noStrike" baseline="0">
              <a:solidFill>
                <a:srgbClr val="000000"/>
              </a:solidFill>
              <a:latin typeface="Times New Roman"/>
              <a:cs typeface="Times New Roman"/>
            </a:rPr>
            <a:t>The % of actual SSA expenditure (i.e. including advance payment where applicable) to total approved provision of $5,350 million is also provided for easy reference.</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810375" cy="9867900"/>
    <xdr:graphicFrame macro="">
      <xdr:nvGraphicFramePr>
        <xdr:cNvPr id="2" name="shape">
          <a:extLst>
            <a:ext uri="{FF2B5EF4-FFF2-40B4-BE49-F238E27FC236}">
              <a16:creationId xmlns:a16="http://schemas.microsoft.com/office/drawing/2014/main" id="{2BD97FF2-7869-4CC3-8074-7868A70D9A7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0.025</cdr:x>
      <cdr:y>0.73575</cdr:y>
    </cdr:from>
    <cdr:to>
      <cdr:x>0.1965</cdr:x>
      <cdr:y>0.8345</cdr:y>
    </cdr:to>
    <cdr:grpSp>
      <cdr:nvGrpSpPr>
        <cdr:cNvPr id="464944" name="Group 48">
          <a:extLst xmlns:a="http://schemas.openxmlformats.org/drawingml/2006/main">
            <a:ext uri="{FF2B5EF4-FFF2-40B4-BE49-F238E27FC236}">
              <a16:creationId xmlns:a16="http://schemas.microsoft.com/office/drawing/2014/main" id="{EA3249F0-64CE-4564-B09A-A383AC29C548}"/>
            </a:ext>
          </a:extLst>
        </cdr:cNvPr>
        <cdr:cNvGrpSpPr>
          <a:grpSpLocks xmlns:a="http://schemas.openxmlformats.org/drawingml/2006/main"/>
        </cdr:cNvGrpSpPr>
      </cdr:nvGrpSpPr>
      <cdr:grpSpPr bwMode="auto">
        <a:xfrm xmlns:a="http://schemas.openxmlformats.org/drawingml/2006/main">
          <a:off x="170259" y="7260307"/>
          <a:ext cx="1167980" cy="974456"/>
          <a:chOff x="170021" y="7237735"/>
          <a:chExt cx="1163449" cy="1007742"/>
        </a:xfrm>
      </cdr:grpSpPr>
      <cdr:sp macro="" textlink="">
        <cdr:nvSpPr>
          <cdr:cNvPr id="464898" name="Line 2">
            <a:extLst xmlns:a="http://schemas.openxmlformats.org/drawingml/2006/main">
              <a:ext uri="{FF2B5EF4-FFF2-40B4-BE49-F238E27FC236}">
                <a16:creationId xmlns:a16="http://schemas.microsoft.com/office/drawing/2014/main" id="{9458F437-971F-4E33-8735-705BAD137EB9}"/>
              </a:ext>
            </a:extLst>
          </cdr:cNvPr>
          <cdr:cNvSpPr>
            <a:spLocks xmlns:a="http://schemas.openxmlformats.org/drawingml/2006/main" noChangeShapeType="1"/>
          </cdr:cNvSpPr>
        </cdr:nvSpPr>
        <cdr:spPr bwMode="auto">
          <a:xfrm xmlns:a="http://schemas.openxmlformats.org/drawingml/2006/main">
            <a:off x="170021" y="7314581"/>
            <a:ext cx="324741" cy="4934"/>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64899" name="Text Box 3">
            <a:extLst xmlns:a="http://schemas.openxmlformats.org/drawingml/2006/main">
              <a:ext uri="{FF2B5EF4-FFF2-40B4-BE49-F238E27FC236}">
                <a16:creationId xmlns:a16="http://schemas.microsoft.com/office/drawing/2014/main" id="{7CD8B7DE-3CDD-45FA-A591-42F25F02C240}"/>
              </a:ext>
            </a:extLst>
          </cdr:cNvPr>
          <cdr:cNvSpPr txBox="1">
            <a:spLocks xmlns:a="http://schemas.openxmlformats.org/drawingml/2006/main" noChangeArrowheads="1"/>
          </cdr:cNvSpPr>
        </cdr:nvSpPr>
        <cdr:spPr bwMode="auto">
          <a:xfrm xmlns:a="http://schemas.openxmlformats.org/drawingml/2006/main">
            <a:off x="483078" y="7237735"/>
            <a:ext cx="850392" cy="10077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actual</a:t>
            </a:r>
          </a:p>
          <a:p xmlns:a="http://schemas.openxmlformats.org/drawingml/2006/main">
            <a:pPr algn="l" rtl="0">
              <a:defRPr sz="1000"/>
            </a:pPr>
            <a:r>
              <a:rPr lang="en-US" sz="800" b="0" i="0" u="none" strike="noStrike" baseline="0">
                <a:solidFill>
                  <a:srgbClr val="000000"/>
                </a:solidFill>
                <a:latin typeface="Times New Roman"/>
                <a:cs typeface="Times New Roman"/>
              </a:rPr>
              <a:t>expenditure* of </a:t>
            </a:r>
          </a:p>
          <a:p xmlns:a="http://schemas.openxmlformats.org/drawingml/2006/main">
            <a:pPr algn="l" rtl="0">
              <a:defRPr sz="1000"/>
            </a:pPr>
            <a:r>
              <a:rPr lang="en-US" sz="800" b="0" i="0" u="none" strike="noStrike" baseline="0">
                <a:solidFill>
                  <a:srgbClr val="000000"/>
                </a:solidFill>
                <a:latin typeface="Times New Roman"/>
                <a:cs typeface="Times New Roman"/>
              </a:rPr>
              <a:t>$5,245 million</a:t>
            </a:r>
          </a:p>
          <a:p xmlns:a="http://schemas.openxmlformats.org/drawingml/2006/main">
            <a:pPr algn="l" rtl="0">
              <a:defRPr sz="1000"/>
            </a:pPr>
            <a:r>
              <a:rPr lang="en-US" sz="800" b="0" i="0" u="none" strike="noStrike" baseline="0">
                <a:solidFill>
                  <a:srgbClr val="000000"/>
                </a:solidFill>
                <a:latin typeface="Times New Roman"/>
                <a:cs typeface="Times New Roman"/>
              </a:rPr>
              <a:t>for 2004/05</a:t>
            </a:r>
          </a:p>
        </cdr:txBody>
      </cdr:sp>
    </cdr:grpSp>
  </cdr:relSizeAnchor>
  <cdr:relSizeAnchor xmlns:cdr="http://schemas.openxmlformats.org/drawingml/2006/chartDrawing">
    <cdr:from>
      <cdr:x>0</cdr:x>
      <cdr:y>0</cdr:y>
    </cdr:from>
    <cdr:to>
      <cdr:x>0.44475</cdr:x>
      <cdr:y>0.0405</cdr:y>
    </cdr:to>
    <cdr:sp macro="" textlink="">
      <cdr:nvSpPr>
        <cdr:cNvPr id="464900" name="Text Box 4">
          <a:extLst xmlns:a="http://schemas.openxmlformats.org/drawingml/2006/main">
            <a:ext uri="{FF2B5EF4-FFF2-40B4-BE49-F238E27FC236}">
              <a16:creationId xmlns:a16="http://schemas.microsoft.com/office/drawing/2014/main" id="{790E7D32-6C12-4432-B52B-3AD270FC6739}"/>
            </a:ext>
          </a:extLst>
        </cdr:cNvPr>
        <cdr:cNvSpPr txBox="1">
          <a:spLocks xmlns:a="http://schemas.openxmlformats.org/drawingml/2006/main" noChangeArrowheads="1"/>
        </cdr:cNvSpPr>
      </cdr:nvSpPr>
      <cdr:spPr bwMode="auto">
        <a:xfrm xmlns:a="http://schemas.openxmlformats.org/drawingml/2006/main">
          <a:off x="0" y="0"/>
          <a:ext cx="3028914" cy="399650"/>
        </a:xfrm>
        <a:prstGeom xmlns:a="http://schemas.openxmlformats.org/drawingml/2006/main" prst="rect">
          <a:avLst/>
        </a:prstGeom>
        <a:noFill xmlns:a="http://schemas.openxmlformats.org/drawingml/2006/main"/>
        <a:ln xmlns:a="http://schemas.openxmlformats.org/drawingml/2006/main" w="6350">
          <a:solidFill>
            <a:srgbClr xmlns:mc="http://schemas.openxmlformats.org/markup-compatibility/2006" xmlns:a14="http://schemas.microsoft.com/office/drawing/2010/main" val="0000FF" mc:Ignorable="a14" a14:legacySpreadsheetColorIndex="12"/>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wrap="none" lIns="36576" tIns="41148" rIns="0" bIns="0" anchor="t" upright="1">
          <a:spAutoFit/>
        </a:bodyPr>
        <a:lstStyle xmlns:a="http://schemas.openxmlformats.org/drawingml/2006/main"/>
        <a:p xmlns:a="http://schemas.openxmlformats.org/drawingml/2006/main">
          <a:pPr algn="l" rtl="0">
            <a:defRPr sz="1000"/>
          </a:pPr>
          <a:r>
            <a:rPr lang="en-US" sz="2200" b="0" i="0" u="none" strike="noStrike" baseline="0">
              <a:solidFill>
                <a:srgbClr val="0000FF"/>
              </a:solidFill>
              <a:latin typeface="Times New Roman"/>
              <a:cs typeface="Times New Roman"/>
            </a:rPr>
            <a:t>Chart 2  SSA Expenditure</a:t>
          </a:r>
        </a:p>
      </cdr:txBody>
    </cdr:sp>
  </cdr:relSizeAnchor>
  <cdr:relSizeAnchor xmlns:cdr="http://schemas.openxmlformats.org/drawingml/2006/chartDrawing">
    <cdr:from>
      <cdr:x>0.1355</cdr:x>
      <cdr:y>0.042</cdr:y>
    </cdr:from>
    <cdr:to>
      <cdr:x>0.818</cdr:x>
      <cdr:y>0.10675</cdr:y>
    </cdr:to>
    <cdr:sp macro="" textlink="">
      <cdr:nvSpPr>
        <cdr:cNvPr id="464901" name="Text Box 5">
          <a:extLst xmlns:a="http://schemas.openxmlformats.org/drawingml/2006/main">
            <a:ext uri="{FF2B5EF4-FFF2-40B4-BE49-F238E27FC236}">
              <a16:creationId xmlns:a16="http://schemas.microsoft.com/office/drawing/2014/main" id="{2DDA06D9-4276-4CE6-A27D-762CD5A65CBE}"/>
            </a:ext>
          </a:extLst>
        </cdr:cNvPr>
        <cdr:cNvSpPr txBox="1">
          <a:spLocks xmlns:a="http://schemas.openxmlformats.org/drawingml/2006/main" noChangeArrowheads="1"/>
        </cdr:cNvSpPr>
      </cdr:nvSpPr>
      <cdr:spPr bwMode="auto">
        <a:xfrm xmlns:a="http://schemas.openxmlformats.org/drawingml/2006/main">
          <a:off x="922806" y="414452"/>
          <a:ext cx="4648081" cy="6389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6576" rIns="36576" bIns="0" anchor="t" upright="1"/>
        <a:lstStyle xmlns:a="http://schemas.openxmlformats.org/drawingml/2006/main"/>
        <a:p xmlns:a="http://schemas.openxmlformats.org/drawingml/2006/main">
          <a:pPr algn="ctr" rtl="0">
            <a:defRPr sz="1000"/>
          </a:pPr>
          <a:r>
            <a:rPr lang="en-US" sz="1800" b="0" i="0" u="none" strike="noStrike" baseline="0">
              <a:solidFill>
                <a:srgbClr val="0000FF"/>
              </a:solidFill>
              <a:latin typeface="Times New Roman"/>
              <a:cs typeface="Times New Roman"/>
            </a:rPr>
            <a:t>Cumulative SSA Expenditure* and its Percentage</a:t>
          </a:r>
        </a:p>
        <a:p xmlns:a="http://schemas.openxmlformats.org/drawingml/2006/main">
          <a:pPr algn="ctr" rtl="0">
            <a:defRPr sz="1000"/>
          </a:pPr>
          <a:r>
            <a:rPr lang="en-US" sz="1800" b="0" i="0" u="none" strike="noStrike" baseline="0">
              <a:solidFill>
                <a:srgbClr val="0000FF"/>
              </a:solidFill>
              <a:latin typeface="Times New Roman"/>
              <a:cs typeface="Times New Roman"/>
            </a:rPr>
            <a:t>to Annual Expenditure* / Approved Provision</a:t>
          </a:r>
        </a:p>
      </cdr:txBody>
    </cdr:sp>
  </cdr:relSizeAnchor>
  <cdr:relSizeAnchor xmlns:cdr="http://schemas.openxmlformats.org/drawingml/2006/chartDrawing">
    <cdr:from>
      <cdr:x>0.436</cdr:x>
      <cdr:y>0.284</cdr:y>
    </cdr:from>
    <cdr:to>
      <cdr:x>0.5255</cdr:x>
      <cdr:y>0.313</cdr:y>
    </cdr:to>
    <cdr:sp macro="" textlink="">
      <cdr:nvSpPr>
        <cdr:cNvPr id="464902" name="Text Box 6">
          <a:extLst xmlns:a="http://schemas.openxmlformats.org/drawingml/2006/main">
            <a:ext uri="{FF2B5EF4-FFF2-40B4-BE49-F238E27FC236}">
              <a16:creationId xmlns:a16="http://schemas.microsoft.com/office/drawing/2014/main" id="{FFC079A9-CC11-4EED-9560-0E944CE79C1A}"/>
            </a:ext>
          </a:extLst>
        </cdr:cNvPr>
        <cdr:cNvSpPr txBox="1">
          <a:spLocks xmlns:a="http://schemas.openxmlformats.org/drawingml/2006/main" noChangeArrowheads="1"/>
        </cdr:cNvSpPr>
      </cdr:nvSpPr>
      <cdr:spPr bwMode="auto">
        <a:xfrm xmlns:a="http://schemas.openxmlformats.org/drawingml/2006/main">
          <a:off x="2969324" y="2802484"/>
          <a:ext cx="609528" cy="2861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0" i="0" u="none" strike="noStrike" baseline="0">
              <a:solidFill>
                <a:srgbClr val="0000FF"/>
              </a:solidFill>
              <a:latin typeface="Times New Roman"/>
              <a:cs typeface="Times New Roman"/>
            </a:rPr>
            <a:t>2004/05</a:t>
          </a:r>
        </a:p>
      </cdr:txBody>
    </cdr:sp>
  </cdr:relSizeAnchor>
  <cdr:relSizeAnchor xmlns:cdr="http://schemas.openxmlformats.org/drawingml/2006/chartDrawing">
    <cdr:from>
      <cdr:x>0.44475</cdr:x>
      <cdr:y>0.44875</cdr:y>
    </cdr:from>
    <cdr:to>
      <cdr:x>0.53425</cdr:x>
      <cdr:y>0.47775</cdr:y>
    </cdr:to>
    <cdr:sp macro="" textlink="">
      <cdr:nvSpPr>
        <cdr:cNvPr id="464903" name="Text Box 7">
          <a:extLst xmlns:a="http://schemas.openxmlformats.org/drawingml/2006/main">
            <a:ext uri="{FF2B5EF4-FFF2-40B4-BE49-F238E27FC236}">
              <a16:creationId xmlns:a16="http://schemas.microsoft.com/office/drawing/2014/main" id="{2C626637-DF9F-4483-AD98-04B59399E2DB}"/>
            </a:ext>
          </a:extLst>
        </cdr:cNvPr>
        <cdr:cNvSpPr txBox="1">
          <a:spLocks xmlns:a="http://schemas.openxmlformats.org/drawingml/2006/main" noChangeArrowheads="1"/>
        </cdr:cNvSpPr>
      </cdr:nvSpPr>
      <cdr:spPr bwMode="auto">
        <a:xfrm xmlns:a="http://schemas.openxmlformats.org/drawingml/2006/main">
          <a:off x="3028914" y="4428220"/>
          <a:ext cx="609529" cy="2861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7432" rIns="18288" bIns="0" anchor="t" upright="1">
          <a:spAutoFit/>
        </a:bodyPr>
        <a:lstStyle xmlns:a="http://schemas.openxmlformats.org/drawingml/2006/main"/>
        <a:p xmlns:a="http://schemas.openxmlformats.org/drawingml/2006/main">
          <a:pPr algn="ctr" rtl="0">
            <a:defRPr sz="1000"/>
          </a:pPr>
          <a:r>
            <a:rPr lang="en-US" sz="1200" b="1" i="0" u="none" strike="noStrike" baseline="0">
              <a:solidFill>
                <a:srgbClr val="FF0000"/>
              </a:solidFill>
              <a:latin typeface="Times New Roman"/>
              <a:cs typeface="Times New Roman"/>
            </a:rPr>
            <a:t>2005/06</a:t>
          </a:r>
        </a:p>
      </cdr:txBody>
    </cdr:sp>
  </cdr:relSizeAnchor>
  <cdr:relSizeAnchor xmlns:cdr="http://schemas.openxmlformats.org/drawingml/2006/chartDrawing">
    <cdr:from>
      <cdr:x>0.307</cdr:x>
      <cdr:y>0.51975</cdr:y>
    </cdr:from>
    <cdr:to>
      <cdr:x>0.3825</cdr:x>
      <cdr:y>0.541</cdr:y>
    </cdr:to>
    <cdr:sp macro="" textlink="">
      <cdr:nvSpPr>
        <cdr:cNvPr id="464904" name="Text Box 8">
          <a:extLst xmlns:a="http://schemas.openxmlformats.org/drawingml/2006/main">
            <a:ext uri="{FF2B5EF4-FFF2-40B4-BE49-F238E27FC236}">
              <a16:creationId xmlns:a16="http://schemas.microsoft.com/office/drawing/2014/main" id="{F8C19953-7D64-4F6E-B63E-7930005A4D3D}"/>
            </a:ext>
          </a:extLst>
        </cdr:cNvPr>
        <cdr:cNvSpPr txBox="1">
          <a:spLocks xmlns:a="http://schemas.openxmlformats.org/drawingml/2006/main" noChangeArrowheads="1"/>
        </cdr:cNvSpPr>
      </cdr:nvSpPr>
      <cdr:spPr bwMode="auto">
        <a:xfrm xmlns:a="http://schemas.openxmlformats.org/drawingml/2006/main">
          <a:off x="2090785" y="5128841"/>
          <a:ext cx="514183" cy="2096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en-US" sz="700" b="1" i="0" u="none" strike="noStrike" baseline="0">
              <a:solidFill>
                <a:srgbClr val="FF0000"/>
              </a:solidFill>
              <a:latin typeface="Times New Roman"/>
              <a:cs typeface="Times New Roman"/>
            </a:rPr>
            <a:t>(33.2%)</a:t>
          </a:r>
          <a:r>
            <a:rPr lang="en-US" sz="700" b="1" i="0" u="none" strike="noStrike" baseline="30000">
              <a:solidFill>
                <a:srgbClr val="FF0000"/>
              </a:solidFill>
              <a:latin typeface="Times New Roman"/>
              <a:cs typeface="Times New Roman"/>
            </a:rPr>
            <a:t>#</a:t>
          </a:r>
        </a:p>
      </cdr:txBody>
    </cdr:sp>
  </cdr:relSizeAnchor>
  <cdr:relSizeAnchor xmlns:cdr="http://schemas.openxmlformats.org/drawingml/2006/chartDrawing">
    <cdr:from>
      <cdr:x>0.08325</cdr:x>
      <cdr:y>0.934</cdr:y>
    </cdr:from>
    <cdr:to>
      <cdr:x>0.96725</cdr:x>
      <cdr:y>0.99475</cdr:y>
    </cdr:to>
    <cdr:sp macro="" textlink="">
      <cdr:nvSpPr>
        <cdr:cNvPr id="464905" name="Text Box 9">
          <a:extLst xmlns:a="http://schemas.openxmlformats.org/drawingml/2006/main">
            <a:ext uri="{FF2B5EF4-FFF2-40B4-BE49-F238E27FC236}">
              <a16:creationId xmlns:a16="http://schemas.microsoft.com/office/drawing/2014/main" id="{029C71C4-4D50-450E-810A-720124B97472}"/>
            </a:ext>
          </a:extLst>
        </cdr:cNvPr>
        <cdr:cNvSpPr txBox="1">
          <a:spLocks xmlns:a="http://schemas.openxmlformats.org/drawingml/2006/main" noChangeArrowheads="1"/>
        </cdr:cNvSpPr>
      </cdr:nvSpPr>
      <cdr:spPr bwMode="auto">
        <a:xfrm xmlns:a="http://schemas.openxmlformats.org/drawingml/2006/main">
          <a:off x="566964" y="9216619"/>
          <a:ext cx="6020371" cy="5994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Refers to SSA expenditure with the effect of advance payment discounted.</a:t>
          </a:r>
        </a:p>
        <a:p xmlns:a="http://schemas.openxmlformats.org/drawingml/2006/main">
          <a:pPr algn="l" rtl="0">
            <a:defRPr sz="1000"/>
          </a:pPr>
          <a:r>
            <a:rPr lang="en-US" sz="800" b="0" i="0" u="none" strike="noStrike" baseline="0">
              <a:solidFill>
                <a:srgbClr val="000000"/>
              </a:solidFill>
              <a:latin typeface="Times New Roman"/>
              <a:cs typeface="Times New Roman"/>
            </a:rPr>
            <a:t>Based on SSA expenditure* up to June 2005 and expenditure* (preliminary figure) for July 2005.</a:t>
          </a:r>
        </a:p>
        <a:p xmlns:a="http://schemas.openxmlformats.org/drawingml/2006/main">
          <a:pPr algn="l" rtl="0">
            <a:defRPr sz="1000"/>
          </a:pPr>
          <a:r>
            <a:rPr lang="en-US" sz="800" b="0" i="0" u="none" strike="noStrike" baseline="0">
              <a:solidFill>
                <a:srgbClr val="000000"/>
              </a:solidFill>
              <a:latin typeface="Times New Roman"/>
              <a:cs typeface="Times New Roman"/>
            </a:rPr>
            <a:t>The % of actual SSA expenditure (i.e. including advance payment where applicable) to total approved provision of $5,497 million is also provided for easy reference.</a:t>
          </a:r>
        </a:p>
      </cdr:txBody>
    </cdr:sp>
  </cdr:relSizeAnchor>
  <cdr:relSizeAnchor xmlns:cdr="http://schemas.openxmlformats.org/drawingml/2006/chartDrawing">
    <cdr:from>
      <cdr:x>0.01325</cdr:x>
      <cdr:y>0.9305</cdr:y>
    </cdr:from>
    <cdr:to>
      <cdr:x>0.0805</cdr:x>
      <cdr:y>1</cdr:y>
    </cdr:to>
    <cdr:sp macro="" textlink="">
      <cdr:nvSpPr>
        <cdr:cNvPr id="464906" name="Text Box 10">
          <a:extLst xmlns:a="http://schemas.openxmlformats.org/drawingml/2006/main">
            <a:ext uri="{FF2B5EF4-FFF2-40B4-BE49-F238E27FC236}">
              <a16:creationId xmlns:a16="http://schemas.microsoft.com/office/drawing/2014/main" id="{565864D9-BEC7-4D04-AD84-FF43060DC9B7}"/>
            </a:ext>
          </a:extLst>
        </cdr:cNvPr>
        <cdr:cNvSpPr txBox="1">
          <a:spLocks xmlns:a="http://schemas.openxmlformats.org/drawingml/2006/main" noChangeArrowheads="1"/>
        </cdr:cNvSpPr>
      </cdr:nvSpPr>
      <cdr:spPr bwMode="auto">
        <a:xfrm xmlns:a="http://schemas.openxmlformats.org/drawingml/2006/main">
          <a:off x="90237" y="9189482"/>
          <a:ext cx="457998" cy="6858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22860" rIns="18288" bIns="0" anchor="t" upright="1">
          <a:spAutoFit/>
        </a:bodyPr>
        <a:lstStyle xmlns:a="http://schemas.openxmlformats.org/drawingml/2006/main"/>
        <a:p xmlns:a="http://schemas.openxmlformats.org/drawingml/2006/main">
          <a:pPr algn="r" rtl="0">
            <a:defRPr sz="1000"/>
          </a:pPr>
          <a:r>
            <a:rPr lang="en-US" sz="800" b="0" i="0" u="none" strike="noStrike" baseline="0">
              <a:solidFill>
                <a:srgbClr val="000000"/>
              </a:solidFill>
              <a:latin typeface="Times New Roman"/>
              <a:cs typeface="Times New Roman"/>
            </a:rPr>
            <a:t>Notes : *</a:t>
          </a:r>
        </a:p>
        <a:p xmlns:a="http://schemas.openxmlformats.org/drawingml/2006/main">
          <a:pPr algn="r" rtl="0">
            <a:defRPr sz="1000"/>
          </a:pPr>
          <a:r>
            <a:rPr lang="en-US" sz="800" b="0" i="0" u="none" strike="noStrike" baseline="30000">
              <a:solidFill>
                <a:srgbClr val="000000"/>
              </a:solidFill>
              <a:latin typeface="Times New Roman"/>
              <a:cs typeface="Times New Roman"/>
            </a:rPr>
            <a:t>@</a:t>
          </a:r>
          <a:endParaRPr lang="en-US" sz="800" b="0" i="0" u="none" strike="noStrike" baseline="0">
            <a:solidFill>
              <a:srgbClr val="000000"/>
            </a:solidFill>
            <a:latin typeface="Times New Roman"/>
            <a:cs typeface="Times New Roman"/>
          </a:endParaRPr>
        </a:p>
        <a:p xmlns:a="http://schemas.openxmlformats.org/drawingml/2006/main">
          <a:pPr algn="r" rtl="0">
            <a:defRPr sz="1000"/>
          </a:pPr>
          <a:r>
            <a:rPr lang="en-US" sz="800" b="0" i="0" u="none" strike="noStrike" baseline="0">
              <a:solidFill>
                <a:srgbClr val="000000"/>
              </a:solidFill>
              <a:latin typeface="Times New Roman"/>
              <a:cs typeface="Times New Roman"/>
            </a:rPr>
            <a:t>            </a:t>
          </a:r>
          <a:r>
            <a:rPr lang="en-US" sz="800" b="0" i="0" u="none" strike="noStrike" baseline="30000">
              <a:solidFill>
                <a:srgbClr val="000000"/>
              </a:solidFill>
              <a:latin typeface="Times New Roman"/>
              <a:cs typeface="Times New Roman"/>
            </a:rPr>
            <a:t>#     </a:t>
          </a:r>
        </a:p>
        <a:p xmlns:a="http://schemas.openxmlformats.org/drawingml/2006/main">
          <a:pPr algn="r" rtl="0">
            <a:defRPr sz="1000"/>
          </a:pPr>
          <a:endParaRPr lang="en-US" sz="800" b="0" i="0" u="none" strike="noStrike" baseline="30000">
            <a:solidFill>
              <a:srgbClr val="000000"/>
            </a:solidFill>
            <a:latin typeface="Times New Roman"/>
            <a:cs typeface="Times New Roman"/>
          </a:endParaRPr>
        </a:p>
      </cdr:txBody>
    </cdr:sp>
  </cdr:relSizeAnchor>
  <cdr:relSizeAnchor xmlns:cdr="http://schemas.openxmlformats.org/drawingml/2006/chartDrawing">
    <cdr:from>
      <cdr:x>0.208</cdr:x>
      <cdr:y>0.73575</cdr:y>
    </cdr:from>
    <cdr:to>
      <cdr:x>0.3935</cdr:x>
      <cdr:y>0.8345</cdr:y>
    </cdr:to>
    <cdr:grpSp>
      <cdr:nvGrpSpPr>
        <cdr:cNvPr id="464945" name="Group 49">
          <a:extLst xmlns:a="http://schemas.openxmlformats.org/drawingml/2006/main">
            <a:ext uri="{FF2B5EF4-FFF2-40B4-BE49-F238E27FC236}">
              <a16:creationId xmlns:a16="http://schemas.microsoft.com/office/drawing/2014/main" id="{0F9F8632-D0E7-4C39-8AA0-0CC3C2772EDD}"/>
            </a:ext>
          </a:extLst>
        </cdr:cNvPr>
        <cdr:cNvGrpSpPr>
          <a:grpSpLocks xmlns:a="http://schemas.openxmlformats.org/drawingml/2006/main"/>
        </cdr:cNvGrpSpPr>
      </cdr:nvGrpSpPr>
      <cdr:grpSpPr bwMode="auto">
        <a:xfrm xmlns:a="http://schemas.openxmlformats.org/drawingml/2006/main">
          <a:off x="1416558" y="7260307"/>
          <a:ext cx="1263325" cy="974456"/>
          <a:chOff x="1414577" y="7235636"/>
          <a:chExt cx="1265327" cy="1007743"/>
        </a:xfrm>
      </cdr:grpSpPr>
      <cdr:sp macro="" textlink="">
        <cdr:nvSpPr>
          <cdr:cNvPr id="464908" name="Line 12">
            <a:extLst xmlns:a="http://schemas.openxmlformats.org/drawingml/2006/main">
              <a:ext uri="{FF2B5EF4-FFF2-40B4-BE49-F238E27FC236}">
                <a16:creationId xmlns:a16="http://schemas.microsoft.com/office/drawing/2014/main" id="{BC5F3C21-FDCC-4EDC-808B-7BBCCBDB1456}"/>
              </a:ext>
            </a:extLst>
          </cdr:cNvPr>
          <cdr:cNvSpPr>
            <a:spLocks xmlns:a="http://schemas.openxmlformats.org/drawingml/2006/main" noChangeShapeType="1"/>
          </cdr:cNvSpPr>
        </cdr:nvSpPr>
        <cdr:spPr bwMode="auto">
          <a:xfrm xmlns:a="http://schemas.openxmlformats.org/drawingml/2006/main">
            <a:off x="1414577" y="7326916"/>
            <a:ext cx="324740" cy="0"/>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FF0000" mc:Ignorable="a14" a14:legacySpreadsheetColorIndex="10"/>
            </a:solidFill>
            <a:round/>
            <a:headEnd/>
            <a:tailEnd/>
          </a:ln>
          <a:extLst xmlns:a="http://schemas.openxmlformats.org/drawingml/2006/main">
            <a:ext uri="{909E8E84-426E-40DD-AFC4-6F175D3DCCD1}">
              <a14:hiddenFill xmlns:a14="http://schemas.microsoft.com/office/drawing/2010/main">
                <a:noFill/>
              </a14:hiddenFill>
            </a:ext>
          </a:extLst>
        </cdr:spPr>
      </cdr:sp>
      <cdr:sp macro="" textlink="">
        <cdr:nvSpPr>
          <cdr:cNvPr id="464909" name="Text Box 13">
            <a:extLst xmlns:a="http://schemas.openxmlformats.org/drawingml/2006/main">
              <a:ext uri="{FF2B5EF4-FFF2-40B4-BE49-F238E27FC236}">
                <a16:creationId xmlns:a16="http://schemas.microsoft.com/office/drawing/2014/main" id="{A0E92915-1CE8-43F3-97CE-7E517A5BAD94}"/>
              </a:ext>
            </a:extLst>
          </cdr:cNvPr>
          <cdr:cNvSpPr txBox="1">
            <a:spLocks xmlns:a="http://schemas.openxmlformats.org/drawingml/2006/main" noChangeArrowheads="1"/>
          </cdr:cNvSpPr>
        </cdr:nvSpPr>
        <cdr:spPr bwMode="auto">
          <a:xfrm xmlns:a="http://schemas.openxmlformats.org/drawingml/2006/main">
            <a:off x="1817991" y="7235636"/>
            <a:ext cx="861913" cy="10077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 of</a:t>
            </a:r>
          </a:p>
          <a:p xmlns:a="http://schemas.openxmlformats.org/drawingml/2006/main">
            <a:pPr algn="l" rtl="0">
              <a:defRPr sz="1000"/>
            </a:pPr>
            <a:r>
              <a:rPr lang="en-US" sz="800" b="0" i="0" u="none" strike="noStrike" baseline="0">
                <a:solidFill>
                  <a:srgbClr val="000000"/>
                </a:solidFill>
                <a:latin typeface="Times New Roman"/>
                <a:cs typeface="Times New Roman"/>
              </a:rPr>
              <a:t>SSA expenditure*</a:t>
            </a:r>
          </a:p>
          <a:p xmlns:a="http://schemas.openxmlformats.org/drawingml/2006/main">
            <a:pPr algn="l" rtl="0">
              <a:defRPr sz="1000"/>
            </a:pPr>
            <a:r>
              <a:rPr lang="en-US" sz="800" b="0" i="0" u="none" strike="noStrike" baseline="0">
                <a:solidFill>
                  <a:srgbClr val="000000"/>
                </a:solidFill>
                <a:latin typeface="Times New Roman"/>
                <a:cs typeface="Times New Roman"/>
              </a:rPr>
              <a:t>to total approved</a:t>
            </a:r>
          </a:p>
          <a:p xmlns:a="http://schemas.openxmlformats.org/drawingml/2006/main">
            <a:pPr algn="l" rtl="0">
              <a:defRPr sz="1000"/>
            </a:pPr>
            <a:r>
              <a:rPr lang="en-US" sz="800" b="0" i="0" u="none" strike="noStrike" baseline="0">
                <a:solidFill>
                  <a:srgbClr val="000000"/>
                </a:solidFill>
                <a:latin typeface="Times New Roman"/>
                <a:cs typeface="Times New Roman"/>
              </a:rPr>
              <a:t>provision of </a:t>
            </a:r>
          </a:p>
          <a:p xmlns:a="http://schemas.openxmlformats.org/drawingml/2006/main">
            <a:pPr algn="l" rtl="0">
              <a:defRPr sz="1000"/>
            </a:pPr>
            <a:r>
              <a:rPr lang="en-US" sz="800" b="0" i="0" u="none" strike="noStrike" baseline="0">
                <a:solidFill>
                  <a:srgbClr val="000000"/>
                </a:solidFill>
                <a:latin typeface="Times New Roman"/>
                <a:cs typeface="Times New Roman"/>
              </a:rPr>
              <a:t>$5,497 million </a:t>
            </a:r>
          </a:p>
          <a:p xmlns:a="http://schemas.openxmlformats.org/drawingml/2006/main">
            <a:pPr algn="l" rtl="0">
              <a:defRPr sz="1000"/>
            </a:pPr>
            <a:r>
              <a:rPr lang="en-US" sz="800" b="0" i="0" u="none" strike="noStrike" baseline="0">
                <a:solidFill>
                  <a:srgbClr val="000000"/>
                </a:solidFill>
                <a:latin typeface="Times New Roman"/>
                <a:cs typeface="Times New Roman"/>
              </a:rPr>
              <a:t>for 2005/06</a:t>
            </a:r>
          </a:p>
        </cdr:txBody>
      </cdr:sp>
    </cdr:grpSp>
  </cdr:relSizeAnchor>
  <cdr:relSizeAnchor xmlns:cdr="http://schemas.openxmlformats.org/drawingml/2006/chartDrawing">
    <cdr:from>
      <cdr:x>0.4475</cdr:x>
      <cdr:y>0.73575</cdr:y>
    </cdr:from>
    <cdr:to>
      <cdr:x>0.674</cdr:x>
      <cdr:y>0.91325</cdr:y>
    </cdr:to>
    <cdr:sp macro="" textlink="">
      <cdr:nvSpPr>
        <cdr:cNvPr id="464911" name="Text Box 15">
          <a:extLst xmlns:a="http://schemas.openxmlformats.org/drawingml/2006/main">
            <a:ext uri="{FF2B5EF4-FFF2-40B4-BE49-F238E27FC236}">
              <a16:creationId xmlns:a16="http://schemas.microsoft.com/office/drawing/2014/main" id="{F5E8D04C-53E1-46D7-8B9E-3CE0A3483D87}"/>
            </a:ext>
          </a:extLst>
        </cdr:cNvPr>
        <cdr:cNvSpPr txBox="1">
          <a:spLocks xmlns:a="http://schemas.openxmlformats.org/drawingml/2006/main" noChangeArrowheads="1"/>
        </cdr:cNvSpPr>
      </cdr:nvSpPr>
      <cdr:spPr bwMode="auto">
        <a:xfrm xmlns:a="http://schemas.openxmlformats.org/drawingml/2006/main">
          <a:off x="3047643" y="7260307"/>
          <a:ext cx="1542550" cy="17515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NDA</a:t>
          </a:r>
        </a:p>
        <a:p xmlns:a="http://schemas.openxmlformats.org/drawingml/2006/main">
          <a:pPr algn="l" rtl="0">
            <a:defRPr sz="1000"/>
          </a:pPr>
          <a:r>
            <a:rPr lang="en-US" sz="800" b="0" i="0" u="none" strike="noStrike" baseline="0">
              <a:solidFill>
                <a:srgbClr val="000000"/>
              </a:solidFill>
              <a:latin typeface="Times New Roman"/>
              <a:cs typeface="Times New Roman"/>
            </a:rPr>
            <a:t>in 2004/05</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HDA</a:t>
          </a:r>
        </a:p>
        <a:p xmlns:a="http://schemas.openxmlformats.org/drawingml/2006/main">
          <a:pPr algn="l" rtl="0">
            <a:defRPr sz="1000"/>
          </a:pPr>
          <a:r>
            <a:rPr lang="en-US" sz="800" b="0" i="0" u="none" strike="noStrike" baseline="0">
              <a:solidFill>
                <a:srgbClr val="000000"/>
              </a:solidFill>
              <a:latin typeface="Times New Roman"/>
              <a:cs typeface="Times New Roman"/>
            </a:rPr>
            <a:t>in 2004/05</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NOAA</a:t>
          </a:r>
        </a:p>
        <a:p xmlns:a="http://schemas.openxmlformats.org/drawingml/2006/main">
          <a:pPr algn="l" rtl="0">
            <a:defRPr sz="1000"/>
          </a:pPr>
          <a:r>
            <a:rPr lang="en-US" sz="800" b="0" i="0" u="none" strike="noStrike" baseline="0">
              <a:solidFill>
                <a:srgbClr val="000000"/>
              </a:solidFill>
              <a:latin typeface="Times New Roman"/>
              <a:cs typeface="Times New Roman"/>
            </a:rPr>
            <a:t>in 2004/05</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HOAA</a:t>
          </a:r>
        </a:p>
        <a:p xmlns:a="http://schemas.openxmlformats.org/drawingml/2006/main">
          <a:pPr algn="l" rtl="0">
            <a:defRPr sz="1000"/>
          </a:pPr>
          <a:r>
            <a:rPr lang="en-US" sz="800" b="0" i="0" u="none" strike="noStrike" baseline="0">
              <a:solidFill>
                <a:srgbClr val="000000"/>
              </a:solidFill>
              <a:latin typeface="Times New Roman"/>
              <a:cs typeface="Times New Roman"/>
            </a:rPr>
            <a:t>in 2004/05</a:t>
          </a:r>
        </a:p>
      </cdr:txBody>
    </cdr:sp>
  </cdr:relSizeAnchor>
  <cdr:relSizeAnchor xmlns:cdr="http://schemas.openxmlformats.org/drawingml/2006/chartDrawing">
    <cdr:from>
      <cdr:x>0.414</cdr:x>
      <cdr:y>0.7415</cdr:y>
    </cdr:from>
    <cdr:to>
      <cdr:x>0.4475</cdr:x>
      <cdr:y>0.75125</cdr:y>
    </cdr:to>
    <cdr:sp macro="" textlink="">
      <cdr:nvSpPr>
        <cdr:cNvPr id="464912" name="Rectangle 16">
          <a:extLst xmlns:a="http://schemas.openxmlformats.org/drawingml/2006/main">
            <a:ext uri="{FF2B5EF4-FFF2-40B4-BE49-F238E27FC236}">
              <a16:creationId xmlns:a16="http://schemas.microsoft.com/office/drawing/2014/main" id="{74FD7912-4CB5-4325-B77C-8D0446CCC09F}"/>
            </a:ext>
          </a:extLst>
        </cdr:cNvPr>
        <cdr:cNvSpPr>
          <a:spLocks xmlns:a="http://schemas.openxmlformats.org/drawingml/2006/main" noChangeArrowheads="1"/>
        </cdr:cNvSpPr>
      </cdr:nvSpPr>
      <cdr:spPr bwMode="auto">
        <a:xfrm xmlns:a="http://schemas.openxmlformats.org/drawingml/2006/main">
          <a:off x="2819495" y="7317048"/>
          <a:ext cx="22814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FF" mc:Ignorable="a14" a14:legacySpreadsheetColorIndex="1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0.41225</cdr:x>
      <cdr:y>0.86775</cdr:y>
    </cdr:from>
    <cdr:to>
      <cdr:x>0.44575</cdr:x>
      <cdr:y>0.8775</cdr:y>
    </cdr:to>
    <cdr:sp macro="" textlink="">
      <cdr:nvSpPr>
        <cdr:cNvPr id="464913" name="Rectangle 17">
          <a:extLst xmlns:a="http://schemas.openxmlformats.org/drawingml/2006/main">
            <a:ext uri="{FF2B5EF4-FFF2-40B4-BE49-F238E27FC236}">
              <a16:creationId xmlns:a16="http://schemas.microsoft.com/office/drawing/2014/main" id="{7BDB0401-DC52-4818-B400-048BBE77618C}"/>
            </a:ext>
          </a:extLst>
        </cdr:cNvPr>
        <cdr:cNvSpPr>
          <a:spLocks xmlns:a="http://schemas.openxmlformats.org/drawingml/2006/main" noChangeArrowheads="1"/>
        </cdr:cNvSpPr>
      </cdr:nvSpPr>
      <cdr:spPr bwMode="auto">
        <a:xfrm xmlns:a="http://schemas.openxmlformats.org/drawingml/2006/main">
          <a:off x="2807577" y="8562870"/>
          <a:ext cx="228148" cy="962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CCFF" mc:Ignorable="a14" a14:legacySpreadsheetColorIndex="4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0.413</cdr:x>
      <cdr:y>0.82625</cdr:y>
    </cdr:from>
    <cdr:to>
      <cdr:x>0.4475</cdr:x>
      <cdr:y>0.83625</cdr:y>
    </cdr:to>
    <cdr:sp macro="" textlink="">
      <cdr:nvSpPr>
        <cdr:cNvPr id="464914" name="Rectangle 18" descr="菱形外框線">
          <a:extLst xmlns:a="http://schemas.openxmlformats.org/drawingml/2006/main">
            <a:ext uri="{FF2B5EF4-FFF2-40B4-BE49-F238E27FC236}">
              <a16:creationId xmlns:a16="http://schemas.microsoft.com/office/drawing/2014/main" id="{1E01231A-CE55-4CF1-9B34-F94DA7E22FBD}"/>
            </a:ext>
          </a:extLst>
        </cdr:cNvPr>
        <cdr:cNvSpPr>
          <a:spLocks xmlns:a="http://schemas.openxmlformats.org/drawingml/2006/main" noChangeArrowheads="1"/>
        </cdr:cNvSpPr>
      </cdr:nvSpPr>
      <cdr:spPr bwMode="auto">
        <a:xfrm xmlns:a="http://schemas.openxmlformats.org/drawingml/2006/main">
          <a:off x="2812685" y="8153352"/>
          <a:ext cx="234958" cy="98679"/>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0.414</cdr:x>
      <cdr:y>0.78</cdr:y>
    </cdr:from>
    <cdr:to>
      <cdr:x>0.4475</cdr:x>
      <cdr:y>0.78975</cdr:y>
    </cdr:to>
    <cdr:sp macro="" textlink="">
      <cdr:nvSpPr>
        <cdr:cNvPr id="464915" name="Rectangle 19" descr="淺色垂直線">
          <a:extLst xmlns:a="http://schemas.openxmlformats.org/drawingml/2006/main">
            <a:ext uri="{FF2B5EF4-FFF2-40B4-BE49-F238E27FC236}">
              <a16:creationId xmlns:a16="http://schemas.microsoft.com/office/drawing/2014/main" id="{69DB671F-0140-4CDC-8B88-5BF6AAB13504}"/>
            </a:ext>
          </a:extLst>
        </cdr:cNvPr>
        <cdr:cNvSpPr>
          <a:spLocks xmlns:a="http://schemas.openxmlformats.org/drawingml/2006/main" noChangeArrowheads="1"/>
        </cdr:cNvSpPr>
      </cdr:nvSpPr>
      <cdr:spPr bwMode="auto">
        <a:xfrm xmlns:a="http://schemas.openxmlformats.org/drawingml/2006/main">
          <a:off x="2819495" y="7696962"/>
          <a:ext cx="228148" cy="96212"/>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CCFF" mc:Ignorable="a14" a14:legacySpreadsheetColorIndex="40"/>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0.35025</cdr:x>
      <cdr:y>0.4955</cdr:y>
    </cdr:from>
    <cdr:to>
      <cdr:x>0.39275</cdr:x>
      <cdr:y>0.51225</cdr:y>
    </cdr:to>
    <cdr:sp macro="" textlink="">
      <cdr:nvSpPr>
        <cdr:cNvPr id="464923" name="Text Box 27">
          <a:extLst xmlns:a="http://schemas.openxmlformats.org/drawingml/2006/main">
            <a:ext uri="{FF2B5EF4-FFF2-40B4-BE49-F238E27FC236}">
              <a16:creationId xmlns:a16="http://schemas.microsoft.com/office/drawing/2014/main" id="{18FD1833-4002-43F1-AEE1-2AC64FA8CE2E}"/>
            </a:ext>
          </a:extLst>
        </cdr:cNvPr>
        <cdr:cNvSpPr txBox="1">
          <a:spLocks xmlns:a="http://schemas.openxmlformats.org/drawingml/2006/main" noChangeArrowheads="1"/>
        </cdr:cNvSpPr>
      </cdr:nvSpPr>
      <cdr:spPr bwMode="auto">
        <a:xfrm xmlns:a="http://schemas.openxmlformats.org/drawingml/2006/main">
          <a:off x="2385334" y="4889544"/>
          <a:ext cx="289441" cy="1652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en-US" sz="500" b="1" i="0" u="none" strike="noStrike" baseline="0">
              <a:solidFill>
                <a:srgbClr val="FF0000"/>
              </a:solidFill>
              <a:latin typeface="Times New Roman"/>
              <a:cs typeface="Times New Roman"/>
            </a:rPr>
            <a:t>@</a:t>
          </a:r>
        </a:p>
      </cdr:txBody>
    </cdr:sp>
  </cdr:relSizeAnchor>
  <cdr:relSizeAnchor xmlns:cdr="http://schemas.openxmlformats.org/drawingml/2006/chartDrawing">
    <cdr:from>
      <cdr:x>0.75425</cdr:x>
      <cdr:y>0.73575</cdr:y>
    </cdr:from>
    <cdr:to>
      <cdr:x>0.98075</cdr:x>
      <cdr:y>0.95975</cdr:y>
    </cdr:to>
    <cdr:sp macro="" textlink="">
      <cdr:nvSpPr>
        <cdr:cNvPr id="464917" name="Text Box 21">
          <a:extLst xmlns:a="http://schemas.openxmlformats.org/drawingml/2006/main">
            <a:ext uri="{FF2B5EF4-FFF2-40B4-BE49-F238E27FC236}">
              <a16:creationId xmlns:a16="http://schemas.microsoft.com/office/drawing/2014/main" id="{DF2EC8C3-7679-4520-AED0-2284F7F6419C}"/>
            </a:ext>
          </a:extLst>
        </cdr:cNvPr>
        <cdr:cNvSpPr txBox="1">
          <a:spLocks xmlns:a="http://schemas.openxmlformats.org/drawingml/2006/main" noChangeArrowheads="1"/>
        </cdr:cNvSpPr>
      </cdr:nvSpPr>
      <cdr:spPr bwMode="auto">
        <a:xfrm xmlns:a="http://schemas.openxmlformats.org/drawingml/2006/main">
          <a:off x="5136725" y="7260307"/>
          <a:ext cx="1542550" cy="22104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NDA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HDA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NOAA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Cumulative expenditure* of HOAA</a:t>
          </a:r>
        </a:p>
        <a:p xmlns:a="http://schemas.openxmlformats.org/drawingml/2006/main">
          <a:pPr algn="l" rtl="0">
            <a:defRPr sz="1000"/>
          </a:pPr>
          <a:r>
            <a:rPr lang="en-US" sz="800" b="0" i="0" u="none" strike="noStrike" baseline="0">
              <a:solidFill>
                <a:srgbClr val="000000"/>
              </a:solidFill>
              <a:latin typeface="Times New Roman"/>
              <a:cs typeface="Times New Roman"/>
            </a:rPr>
            <a:t>in 2005/06</a:t>
          </a:r>
        </a:p>
        <a:p xmlns:a="http://schemas.openxmlformats.org/drawingml/2006/main">
          <a:pPr algn="l" rtl="0">
            <a:defRPr sz="1000"/>
          </a:pPr>
          <a:endParaRPr lang="en-US" sz="800" b="0" i="0" u="none" strike="noStrike" baseline="0">
            <a:solidFill>
              <a:srgbClr val="000000"/>
            </a:solidFill>
            <a:latin typeface="Times New Roman"/>
            <a:cs typeface="Times New Roman"/>
          </a:endParaRPr>
        </a:p>
        <a:p xmlns:a="http://schemas.openxmlformats.org/drawingml/2006/main">
          <a:pPr algn="l" rtl="0">
            <a:defRPr sz="1000"/>
          </a:pPr>
          <a:r>
            <a:rPr lang="en-US" sz="800" b="0" i="0" u="none" strike="noStrike" baseline="0">
              <a:solidFill>
                <a:srgbClr val="000000"/>
              </a:solidFill>
              <a:latin typeface="Times New Roman"/>
              <a:cs typeface="Times New Roman"/>
            </a:rPr>
            <a:t>Refers to cumulative SSA</a:t>
          </a:r>
        </a:p>
        <a:p xmlns:a="http://schemas.openxmlformats.org/drawingml/2006/main">
          <a:pPr algn="l" rtl="0">
            <a:defRPr sz="1000"/>
          </a:pPr>
          <a:r>
            <a:rPr lang="en-US" sz="800" b="0" i="0" u="none" strike="noStrike" baseline="0">
              <a:solidFill>
                <a:srgbClr val="000000"/>
              </a:solidFill>
              <a:latin typeface="Times New Roman"/>
              <a:cs typeface="Times New Roman"/>
            </a:rPr>
            <a:t>expenditure* in 2005/06</a:t>
          </a:r>
        </a:p>
      </cdr:txBody>
    </cdr:sp>
  </cdr:relSizeAnchor>
  <cdr:relSizeAnchor xmlns:cdr="http://schemas.openxmlformats.org/drawingml/2006/chartDrawing">
    <cdr:from>
      <cdr:x>0.70925</cdr:x>
      <cdr:y>0.74125</cdr:y>
    </cdr:from>
    <cdr:to>
      <cdr:x>0.742</cdr:x>
      <cdr:y>0.75075</cdr:y>
    </cdr:to>
    <cdr:sp macro="" textlink="">
      <cdr:nvSpPr>
        <cdr:cNvPr id="464918" name="Rectangle 22">
          <a:extLst xmlns:a="http://schemas.openxmlformats.org/drawingml/2006/main">
            <a:ext uri="{FF2B5EF4-FFF2-40B4-BE49-F238E27FC236}">
              <a16:creationId xmlns:a16="http://schemas.microsoft.com/office/drawing/2014/main" id="{12F3DFED-5D6C-4693-88A1-A43AA3B13990}"/>
            </a:ext>
          </a:extLst>
        </cdr:cNvPr>
        <cdr:cNvSpPr>
          <a:spLocks xmlns:a="http://schemas.openxmlformats.org/drawingml/2006/main" noChangeArrowheads="1"/>
        </cdr:cNvSpPr>
      </cdr:nvSpPr>
      <cdr:spPr bwMode="auto">
        <a:xfrm xmlns:a="http://schemas.openxmlformats.org/drawingml/2006/main">
          <a:off x="4830258" y="7314581"/>
          <a:ext cx="223040" cy="937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0000" mc:Ignorable="a14" a14:legacySpreadsheetColorIndex="1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0.70925</cdr:x>
      <cdr:y>0.86875</cdr:y>
    </cdr:from>
    <cdr:to>
      <cdr:x>0.742</cdr:x>
      <cdr:y>0.878</cdr:y>
    </cdr:to>
    <cdr:sp macro="" textlink="">
      <cdr:nvSpPr>
        <cdr:cNvPr id="464919" name="Rectangle 23">
          <a:extLst xmlns:a="http://schemas.openxmlformats.org/drawingml/2006/main">
            <a:ext uri="{FF2B5EF4-FFF2-40B4-BE49-F238E27FC236}">
              <a16:creationId xmlns:a16="http://schemas.microsoft.com/office/drawing/2014/main" id="{D3548EB4-4A07-4C0E-ACBC-5B557C58CE0A}"/>
            </a:ext>
          </a:extLst>
        </cdr:cNvPr>
        <cdr:cNvSpPr>
          <a:spLocks xmlns:a="http://schemas.openxmlformats.org/drawingml/2006/main" noChangeArrowheads="1"/>
        </cdr:cNvSpPr>
      </cdr:nvSpPr>
      <cdr:spPr bwMode="auto">
        <a:xfrm xmlns:a="http://schemas.openxmlformats.org/drawingml/2006/main">
          <a:off x="4830258" y="8572738"/>
          <a:ext cx="223040" cy="912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0.70925</cdr:x>
      <cdr:y>0.82625</cdr:y>
    </cdr:from>
    <cdr:to>
      <cdr:x>0.742</cdr:x>
      <cdr:y>0.83575</cdr:y>
    </cdr:to>
    <cdr:sp macro="" textlink="">
      <cdr:nvSpPr>
        <cdr:cNvPr id="464920" name="Rectangle 24" descr="菱形外框線">
          <a:extLst xmlns:a="http://schemas.openxmlformats.org/drawingml/2006/main">
            <a:ext uri="{FF2B5EF4-FFF2-40B4-BE49-F238E27FC236}">
              <a16:creationId xmlns:a16="http://schemas.microsoft.com/office/drawing/2014/main" id="{A2EEF6D7-E712-4571-AE94-891FF1D7A9B0}"/>
            </a:ext>
          </a:extLst>
        </cdr:cNvPr>
        <cdr:cNvSpPr>
          <a:spLocks xmlns:a="http://schemas.openxmlformats.org/drawingml/2006/main" noChangeArrowheads="1"/>
        </cdr:cNvSpPr>
      </cdr:nvSpPr>
      <cdr:spPr bwMode="auto">
        <a:xfrm xmlns:a="http://schemas.openxmlformats.org/drawingml/2006/main">
          <a:off x="4830258" y="8153352"/>
          <a:ext cx="223040" cy="93745"/>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0.70825</cdr:x>
      <cdr:y>0.78125</cdr:y>
    </cdr:from>
    <cdr:to>
      <cdr:x>0.741</cdr:x>
      <cdr:y>0.79075</cdr:y>
    </cdr:to>
    <cdr:sp macro="" textlink="">
      <cdr:nvSpPr>
        <cdr:cNvPr id="464921" name="Rectangle 25" descr="淺色垂直線">
          <a:extLst xmlns:a="http://schemas.openxmlformats.org/drawingml/2006/main">
            <a:ext uri="{FF2B5EF4-FFF2-40B4-BE49-F238E27FC236}">
              <a16:creationId xmlns:a16="http://schemas.microsoft.com/office/drawing/2014/main" id="{66CD0499-1C1D-4590-889A-2FB54421755E}"/>
            </a:ext>
          </a:extLst>
        </cdr:cNvPr>
        <cdr:cNvSpPr>
          <a:spLocks xmlns:a="http://schemas.openxmlformats.org/drawingml/2006/main" noChangeArrowheads="1"/>
        </cdr:cNvSpPr>
      </cdr:nvSpPr>
      <cdr:spPr bwMode="auto">
        <a:xfrm xmlns:a="http://schemas.openxmlformats.org/drawingml/2006/main">
          <a:off x="4823448" y="7709297"/>
          <a:ext cx="223040" cy="93745"/>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0.70925</cdr:x>
      <cdr:y>0.91325</cdr:y>
    </cdr:from>
    <cdr:to>
      <cdr:x>0.742</cdr:x>
      <cdr:y>0.92325</cdr:y>
    </cdr:to>
    <cdr:sp macro="" textlink="">
      <cdr:nvSpPr>
        <cdr:cNvPr id="464926" name="Rectangle 30">
          <a:extLst xmlns:a="http://schemas.openxmlformats.org/drawingml/2006/main">
            <a:ext uri="{FF2B5EF4-FFF2-40B4-BE49-F238E27FC236}">
              <a16:creationId xmlns:a16="http://schemas.microsoft.com/office/drawing/2014/main" id="{44182034-A8BF-4FBB-83AE-8A69CC7A3B8D}"/>
            </a:ext>
          </a:extLst>
        </cdr:cNvPr>
        <cdr:cNvSpPr>
          <a:spLocks xmlns:a="http://schemas.openxmlformats.org/drawingml/2006/main" noChangeArrowheads="1"/>
        </cdr:cNvSpPr>
      </cdr:nvSpPr>
      <cdr:spPr bwMode="auto">
        <a:xfrm xmlns:a="http://schemas.openxmlformats.org/drawingml/2006/main">
          <a:off x="4830258" y="9011860"/>
          <a:ext cx="223040" cy="986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00FF" mc:Ignorable="a14" a14:legacySpreadsheetColorIndex="14"/>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sp>
  </cdr:relSizeAnchor>
  <cdr:relSizeAnchor xmlns:cdr="http://schemas.openxmlformats.org/drawingml/2006/chartDrawing">
    <cdr:from>
      <cdr:x>0.33525</cdr:x>
      <cdr:y>0.56925</cdr:y>
    </cdr:from>
    <cdr:to>
      <cdr:x>0.36875</cdr:x>
      <cdr:y>0.58775</cdr:y>
    </cdr:to>
    <cdr:sp macro="" textlink="">
      <cdr:nvSpPr>
        <cdr:cNvPr id="464949" name="Text Box 53">
          <a:extLst xmlns:a="http://schemas.openxmlformats.org/drawingml/2006/main">
            <a:ext uri="{FF2B5EF4-FFF2-40B4-BE49-F238E27FC236}">
              <a16:creationId xmlns:a16="http://schemas.microsoft.com/office/drawing/2014/main" id="{7009FF00-6C0D-4DB6-8D9F-3FEA51FF2AD6}"/>
            </a:ext>
          </a:extLst>
        </cdr:cNvPr>
        <cdr:cNvSpPr txBox="1">
          <a:spLocks xmlns:a="http://schemas.openxmlformats.org/drawingml/2006/main" noChangeArrowheads="1"/>
        </cdr:cNvSpPr>
      </cdr:nvSpPr>
      <cdr:spPr bwMode="auto">
        <a:xfrm xmlns:a="http://schemas.openxmlformats.org/drawingml/2006/main">
          <a:off x="2283178" y="5617302"/>
          <a:ext cx="228148" cy="1825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500" b="1" i="0" u="none" strike="noStrike" baseline="0">
              <a:solidFill>
                <a:srgbClr val="FF0000"/>
              </a:solidFill>
              <a:latin typeface="Times New Roman"/>
              <a:cs typeface="Times New Roman"/>
            </a:rPr>
            <a:t>@</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10375" cy="9867900"/>
    <xdr:graphicFrame macro="">
      <xdr:nvGraphicFramePr>
        <xdr:cNvPr id="2" name="shape">
          <a:extLst>
            <a:ext uri="{FF2B5EF4-FFF2-40B4-BE49-F238E27FC236}">
              <a16:creationId xmlns:a16="http://schemas.microsoft.com/office/drawing/2014/main" id="{DC6880E8-4F0E-4316-80F3-3CA5FBD8DA2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AB48"/>
  <sheetViews>
    <sheetView showGridLines="0" tabSelected="1" workbookViewId="0">
      <pane xSplit="2" ySplit="9" topLeftCell="C10" activePane="bottomRight" state="frozen"/>
      <selection activeCell="C420" sqref="C420"/>
      <selection pane="topRight" activeCell="C420" sqref="C420"/>
      <selection pane="bottomLeft" activeCell="C420" sqref="C420"/>
      <selection pane="bottomRight" activeCell="B14" sqref="B14"/>
    </sheetView>
  </sheetViews>
  <sheetFormatPr defaultColWidth="5.25" defaultRowHeight="15.75"/>
  <cols>
    <col min="1" max="1" width="4.625" customWidth="1"/>
    <col min="2" max="2" width="5.25" bestFit="1" customWidth="1"/>
    <col min="3" max="3" width="7.5" customWidth="1"/>
    <col min="5" max="6" width="5.25" hidden="1" customWidth="1"/>
    <col min="7" max="7" width="5.5" hidden="1" customWidth="1"/>
    <col min="8" max="8" width="5.25" hidden="1" customWidth="1"/>
    <col min="9" max="9" width="5.5" hidden="1" customWidth="1"/>
    <col min="10" max="10" width="5.25" hidden="1" customWidth="1"/>
    <col min="11" max="11" width="5.5" hidden="1" customWidth="1"/>
    <col min="12" max="12" width="5.25" hidden="1" customWidth="1"/>
    <col min="13" max="13" width="5.75" customWidth="1"/>
    <col min="14" max="14" width="5.375" customWidth="1"/>
    <col min="15" max="15" width="6.375" customWidth="1"/>
    <col min="17" max="17" width="6.375" customWidth="1"/>
    <col min="19" max="19" width="6.375" customWidth="1"/>
    <col min="21" max="21" width="6.375" customWidth="1"/>
    <col min="23" max="23" width="6.375" customWidth="1"/>
    <col min="25" max="25" width="6.875" customWidth="1"/>
  </cols>
  <sheetData>
    <row r="1" spans="1:28" ht="18" customHeight="1">
      <c r="A1" s="3" t="s">
        <v>135</v>
      </c>
      <c r="B1" s="4"/>
      <c r="C1" s="4"/>
      <c r="D1" s="4"/>
      <c r="E1" s="4"/>
      <c r="F1" s="4"/>
      <c r="G1" s="4"/>
      <c r="H1" s="4"/>
      <c r="I1" s="4"/>
      <c r="J1" s="4"/>
      <c r="K1" s="4"/>
      <c r="L1" s="4"/>
      <c r="M1" s="4"/>
      <c r="N1" s="4"/>
      <c r="O1" s="4"/>
      <c r="P1" s="4"/>
      <c r="Q1" s="4"/>
      <c r="R1" s="4"/>
      <c r="S1" s="4"/>
      <c r="T1" s="4"/>
      <c r="U1" s="4"/>
      <c r="V1" s="4"/>
      <c r="W1" s="4"/>
      <c r="X1" s="4"/>
      <c r="Y1" s="4"/>
      <c r="Z1" s="4"/>
    </row>
    <row r="2" spans="1:28" ht="12" hidden="1" customHeight="1">
      <c r="A2" s="5"/>
      <c r="B2" s="6"/>
      <c r="C2" s="7"/>
      <c r="D2" s="6"/>
      <c r="E2" s="8" t="s">
        <v>46</v>
      </c>
      <c r="F2" s="9"/>
      <c r="G2" s="9"/>
      <c r="H2" s="9"/>
      <c r="I2" s="9"/>
      <c r="J2" s="9"/>
      <c r="K2" s="9"/>
      <c r="L2" s="9"/>
      <c r="M2" s="9"/>
      <c r="N2" s="10"/>
      <c r="O2" s="11" t="s">
        <v>24</v>
      </c>
      <c r="P2" s="12"/>
      <c r="Q2" s="7"/>
      <c r="R2" s="6"/>
      <c r="S2" s="7"/>
      <c r="T2" s="6"/>
      <c r="U2" s="7"/>
      <c r="V2" s="6"/>
      <c r="W2" s="7"/>
      <c r="X2" s="6"/>
      <c r="Y2" s="7"/>
      <c r="Z2" s="6"/>
    </row>
    <row r="3" spans="1:28" ht="12" hidden="1" customHeight="1">
      <c r="A3" s="13"/>
      <c r="B3" s="14"/>
      <c r="C3" s="15"/>
      <c r="D3" s="14"/>
      <c r="E3" s="16"/>
      <c r="F3" s="17"/>
      <c r="G3" s="18"/>
      <c r="H3" s="17"/>
      <c r="I3" s="18" t="s">
        <v>25</v>
      </c>
      <c r="J3" s="17"/>
      <c r="K3" s="19"/>
      <c r="L3" s="20"/>
      <c r="M3" s="18"/>
      <c r="N3" s="21"/>
      <c r="O3" s="22" t="s">
        <v>26</v>
      </c>
      <c r="P3" s="23"/>
      <c r="Q3" s="22" t="s">
        <v>27</v>
      </c>
      <c r="R3" s="23"/>
      <c r="S3" s="15"/>
      <c r="T3" s="14"/>
      <c r="U3" s="15"/>
      <c r="V3" s="14"/>
      <c r="W3" s="15"/>
      <c r="X3" s="14"/>
      <c r="Y3" s="15"/>
      <c r="Z3" s="14"/>
    </row>
    <row r="4" spans="1:28" ht="12" hidden="1" customHeight="1">
      <c r="A4" s="24"/>
      <c r="B4" s="14"/>
      <c r="C4" s="25" t="s">
        <v>28</v>
      </c>
      <c r="D4" s="26"/>
      <c r="E4" s="27" t="s">
        <v>29</v>
      </c>
      <c r="F4" s="26"/>
      <c r="G4" s="27" t="s">
        <v>30</v>
      </c>
      <c r="H4" s="26"/>
      <c r="I4" s="27" t="s">
        <v>31</v>
      </c>
      <c r="J4" s="26"/>
      <c r="K4" s="27" t="s">
        <v>32</v>
      </c>
      <c r="L4" s="26"/>
      <c r="M4" s="27" t="s">
        <v>33</v>
      </c>
      <c r="N4" s="26"/>
      <c r="O4" s="25" t="s">
        <v>34</v>
      </c>
      <c r="P4" s="26"/>
      <c r="Q4" s="25" t="s">
        <v>35</v>
      </c>
      <c r="R4" s="26"/>
      <c r="S4" s="25" t="s">
        <v>47</v>
      </c>
      <c r="T4" s="26"/>
      <c r="U4" s="25" t="s">
        <v>36</v>
      </c>
      <c r="V4" s="26"/>
      <c r="W4" s="25" t="s">
        <v>37</v>
      </c>
      <c r="X4" s="26"/>
      <c r="Y4" s="25" t="s">
        <v>38</v>
      </c>
      <c r="Z4" s="26"/>
    </row>
    <row r="5" spans="1:28" ht="12" customHeight="1">
      <c r="A5" s="5"/>
      <c r="B5" s="6"/>
      <c r="C5" s="7"/>
      <c r="D5" s="6"/>
      <c r="E5" s="8" t="s">
        <v>46</v>
      </c>
      <c r="F5" s="9"/>
      <c r="G5" s="9"/>
      <c r="H5" s="9"/>
      <c r="I5" s="9"/>
      <c r="J5" s="9"/>
      <c r="K5" s="9"/>
      <c r="L5" s="9"/>
      <c r="M5" s="17"/>
      <c r="N5" s="6"/>
      <c r="O5" s="203"/>
      <c r="P5" s="204"/>
      <c r="Q5" s="7"/>
      <c r="R5" s="6"/>
      <c r="S5" s="7"/>
      <c r="T5" s="6"/>
      <c r="U5" s="7"/>
      <c r="V5" s="6"/>
      <c r="W5" s="7"/>
      <c r="X5" s="6"/>
      <c r="Y5" s="7"/>
      <c r="Z5" s="6"/>
    </row>
    <row r="6" spans="1:28" ht="12" customHeight="1">
      <c r="A6" s="13"/>
      <c r="B6" s="14"/>
      <c r="C6" s="15"/>
      <c r="D6" s="14"/>
      <c r="E6" s="16"/>
      <c r="F6" s="17"/>
      <c r="G6" s="18"/>
      <c r="H6" s="17"/>
      <c r="I6" s="18" t="s">
        <v>25</v>
      </c>
      <c r="J6" s="17"/>
      <c r="K6" s="19"/>
      <c r="L6" s="20"/>
      <c r="M6" s="64" t="s">
        <v>48</v>
      </c>
      <c r="N6" s="23"/>
      <c r="O6" s="201"/>
      <c r="P6" s="202"/>
      <c r="Q6" s="22"/>
      <c r="R6" s="23"/>
      <c r="S6" s="15"/>
      <c r="T6" s="14"/>
      <c r="U6" s="15"/>
      <c r="V6" s="14"/>
      <c r="W6" s="15"/>
      <c r="X6" s="14"/>
      <c r="Y6" s="15"/>
      <c r="Z6" s="14"/>
    </row>
    <row r="7" spans="1:28" ht="12" customHeight="1">
      <c r="A7" s="24"/>
      <c r="B7" s="14"/>
      <c r="C7" s="25" t="s">
        <v>28</v>
      </c>
      <c r="D7" s="26"/>
      <c r="E7" s="27" t="s">
        <v>29</v>
      </c>
      <c r="F7" s="26"/>
      <c r="G7" s="27" t="s">
        <v>30</v>
      </c>
      <c r="H7" s="26"/>
      <c r="I7" s="27" t="s">
        <v>31</v>
      </c>
      <c r="J7" s="26"/>
      <c r="K7" s="27" t="s">
        <v>32</v>
      </c>
      <c r="L7" s="26"/>
      <c r="M7" s="25" t="s">
        <v>49</v>
      </c>
      <c r="N7" s="63"/>
      <c r="O7" s="25" t="s">
        <v>34</v>
      </c>
      <c r="P7" s="26"/>
      <c r="Q7" s="66" t="s">
        <v>27</v>
      </c>
      <c r="R7" s="26"/>
      <c r="S7" s="25" t="s">
        <v>47</v>
      </c>
      <c r="T7" s="26"/>
      <c r="U7" s="25" t="s">
        <v>36</v>
      </c>
      <c r="V7" s="26"/>
      <c r="W7" s="25" t="s">
        <v>37</v>
      </c>
      <c r="X7" s="26"/>
      <c r="Y7" s="25" t="s">
        <v>38</v>
      </c>
      <c r="Z7" s="26"/>
    </row>
    <row r="8" spans="1:28" ht="11.1" customHeight="1">
      <c r="A8" s="13"/>
      <c r="B8" s="14"/>
      <c r="C8" s="23"/>
      <c r="D8" s="28" t="s">
        <v>39</v>
      </c>
      <c r="E8" s="23"/>
      <c r="F8" s="28" t="s">
        <v>39</v>
      </c>
      <c r="G8" s="23"/>
      <c r="H8" s="28" t="s">
        <v>39</v>
      </c>
      <c r="I8" s="23"/>
      <c r="J8" s="28" t="s">
        <v>39</v>
      </c>
      <c r="K8" s="23"/>
      <c r="L8" s="28" t="s">
        <v>39</v>
      </c>
      <c r="M8" s="23"/>
      <c r="N8" s="28" t="s">
        <v>39</v>
      </c>
      <c r="O8" s="23"/>
      <c r="P8" s="28" t="s">
        <v>39</v>
      </c>
      <c r="Q8" s="23"/>
      <c r="R8" s="28" t="s">
        <v>39</v>
      </c>
      <c r="S8" s="23"/>
      <c r="T8" s="28" t="s">
        <v>39</v>
      </c>
      <c r="U8" s="23"/>
      <c r="V8" s="28" t="s">
        <v>39</v>
      </c>
      <c r="W8" s="23"/>
      <c r="X8" s="28" t="s">
        <v>39</v>
      </c>
      <c r="Y8" s="23"/>
      <c r="Z8" s="28" t="s">
        <v>39</v>
      </c>
    </row>
    <row r="9" spans="1:28" ht="9.9499999999999993" customHeight="1">
      <c r="A9" s="29" t="s">
        <v>40</v>
      </c>
      <c r="B9" s="30" t="s">
        <v>41</v>
      </c>
      <c r="C9" s="31" t="s">
        <v>42</v>
      </c>
      <c r="D9" s="31" t="s">
        <v>43</v>
      </c>
      <c r="E9" s="31" t="s">
        <v>42</v>
      </c>
      <c r="F9" s="31" t="s">
        <v>43</v>
      </c>
      <c r="G9" s="31" t="s">
        <v>42</v>
      </c>
      <c r="H9" s="31" t="s">
        <v>43</v>
      </c>
      <c r="I9" s="31" t="s">
        <v>42</v>
      </c>
      <c r="J9" s="31" t="s">
        <v>43</v>
      </c>
      <c r="K9" s="31" t="s">
        <v>42</v>
      </c>
      <c r="L9" s="31" t="s">
        <v>43</v>
      </c>
      <c r="M9" s="31" t="s">
        <v>42</v>
      </c>
      <c r="N9" s="31" t="s">
        <v>43</v>
      </c>
      <c r="O9" s="31" t="s">
        <v>42</v>
      </c>
      <c r="P9" s="31" t="s">
        <v>43</v>
      </c>
      <c r="Q9" s="31" t="s">
        <v>42</v>
      </c>
      <c r="R9" s="31" t="s">
        <v>43</v>
      </c>
      <c r="S9" s="31" t="s">
        <v>42</v>
      </c>
      <c r="T9" s="31" t="s">
        <v>43</v>
      </c>
      <c r="U9" s="31" t="s">
        <v>42</v>
      </c>
      <c r="V9" s="31" t="s">
        <v>43</v>
      </c>
      <c r="W9" s="31" t="s">
        <v>42</v>
      </c>
      <c r="X9" s="31" t="s">
        <v>43</v>
      </c>
      <c r="Y9" s="31" t="s">
        <v>42</v>
      </c>
      <c r="Z9" s="31" t="s">
        <v>43</v>
      </c>
      <c r="AA9" s="32"/>
      <c r="AB9" s="32"/>
    </row>
    <row r="10" spans="1:28" ht="1.7" customHeight="1">
      <c r="A10" s="33"/>
      <c r="B10" s="14"/>
      <c r="C10" s="34"/>
      <c r="D10" s="28"/>
      <c r="E10" s="28"/>
      <c r="F10" s="28"/>
      <c r="G10" s="28"/>
      <c r="H10" s="28"/>
      <c r="I10" s="28"/>
      <c r="J10" s="28"/>
      <c r="K10" s="28"/>
      <c r="L10" s="28"/>
      <c r="M10" s="28"/>
      <c r="N10" s="28"/>
      <c r="O10" s="28"/>
      <c r="P10" s="28"/>
      <c r="Q10" s="28"/>
      <c r="R10" s="28"/>
      <c r="S10" s="28"/>
      <c r="T10" s="28"/>
      <c r="U10" s="28"/>
      <c r="V10" s="28"/>
      <c r="W10" s="28"/>
      <c r="X10" s="28"/>
      <c r="Y10" s="28"/>
      <c r="Z10" s="28"/>
    </row>
    <row r="11" spans="1:28" s="65" customFormat="1" ht="10.35" customHeight="1">
      <c r="A11" s="39">
        <v>2004</v>
      </c>
      <c r="B11" s="14" t="s">
        <v>16</v>
      </c>
      <c r="C11" s="35">
        <v>147020</v>
      </c>
      <c r="D11" s="37" t="s">
        <v>44</v>
      </c>
      <c r="E11" s="35">
        <v>330</v>
      </c>
      <c r="F11" s="37">
        <v>-0.30211480362537513</v>
      </c>
      <c r="G11" s="35">
        <v>348</v>
      </c>
      <c r="H11" s="37">
        <v>0.57803468208093012</v>
      </c>
      <c r="I11" s="35">
        <v>4557</v>
      </c>
      <c r="J11" s="37">
        <v>-0.39344262295082366</v>
      </c>
      <c r="K11" s="35">
        <v>10485</v>
      </c>
      <c r="L11" s="37">
        <v>0.38295835327908367</v>
      </c>
      <c r="M11" s="35">
        <v>15720</v>
      </c>
      <c r="N11" s="37">
        <v>0.1465248136586661</v>
      </c>
      <c r="O11" s="35">
        <v>22173</v>
      </c>
      <c r="P11" s="37">
        <v>-0.1126227588071016</v>
      </c>
      <c r="Q11" s="35">
        <v>37441</v>
      </c>
      <c r="R11" s="37">
        <v>0.37532505830943919</v>
      </c>
      <c r="S11" s="35">
        <v>13627</v>
      </c>
      <c r="T11" s="37">
        <v>0.68715826806560187</v>
      </c>
      <c r="U11" s="35">
        <v>49237</v>
      </c>
      <c r="V11" s="37">
        <v>-1.7578514705295478</v>
      </c>
      <c r="W11" s="35">
        <v>4320</v>
      </c>
      <c r="X11" s="37">
        <v>-0.13869625520110951</v>
      </c>
      <c r="Y11" s="35">
        <v>289538</v>
      </c>
      <c r="Z11" s="37">
        <v>-0.23018131947650788</v>
      </c>
    </row>
    <row r="12" spans="1:28" s="65" customFormat="1" ht="10.35" customHeight="1">
      <c r="A12" s="13"/>
      <c r="B12" s="14" t="s">
        <v>17</v>
      </c>
      <c r="C12" s="35">
        <v>147267</v>
      </c>
      <c r="D12" s="37">
        <v>0.16800435314923146</v>
      </c>
      <c r="E12" s="35">
        <v>329</v>
      </c>
      <c r="F12" s="37">
        <v>-0.30303030303030498</v>
      </c>
      <c r="G12" s="35">
        <v>347</v>
      </c>
      <c r="H12" s="37">
        <v>-0.28735632183908288</v>
      </c>
      <c r="I12" s="35">
        <v>4585</v>
      </c>
      <c r="J12" s="37">
        <v>0.61443932411673341</v>
      </c>
      <c r="K12" s="35">
        <v>10587</v>
      </c>
      <c r="L12" s="37">
        <v>0.97281831187410184</v>
      </c>
      <c r="M12" s="35">
        <v>15848</v>
      </c>
      <c r="N12" s="37">
        <v>0.81424936386769176</v>
      </c>
      <c r="O12" s="35">
        <v>22182</v>
      </c>
      <c r="P12" s="37" t="s">
        <v>44</v>
      </c>
      <c r="Q12" s="35">
        <v>37746</v>
      </c>
      <c r="R12" s="37">
        <v>0.81461499425763417</v>
      </c>
      <c r="S12" s="35">
        <v>13897</v>
      </c>
      <c r="T12" s="37">
        <v>1.9813605342335006</v>
      </c>
      <c r="U12" s="35">
        <v>48891</v>
      </c>
      <c r="V12" s="37">
        <v>-0.70272356154924553</v>
      </c>
      <c r="W12" s="35">
        <v>4358</v>
      </c>
      <c r="X12" s="37">
        <v>0.8796296296296191</v>
      </c>
      <c r="Y12" s="35">
        <v>290189</v>
      </c>
      <c r="Z12" s="37">
        <v>0.22484095351904543</v>
      </c>
    </row>
    <row r="13" spans="1:28" s="65" customFormat="1" ht="10.35" customHeight="1">
      <c r="A13" s="13"/>
      <c r="B13" s="14" t="s">
        <v>18</v>
      </c>
      <c r="C13" s="35">
        <v>147433</v>
      </c>
      <c r="D13" s="37">
        <v>0.11272043295511569</v>
      </c>
      <c r="E13" s="35">
        <v>325</v>
      </c>
      <c r="F13" s="37">
        <v>-1.2158054711246202</v>
      </c>
      <c r="G13" s="35">
        <v>352</v>
      </c>
      <c r="H13" s="37">
        <v>1.4409221902017322</v>
      </c>
      <c r="I13" s="35">
        <v>4600</v>
      </c>
      <c r="J13" s="37">
        <v>0.32715376226826187</v>
      </c>
      <c r="K13" s="35">
        <v>10665</v>
      </c>
      <c r="L13" s="37">
        <v>0.7367526211391251</v>
      </c>
      <c r="M13" s="35">
        <v>15942</v>
      </c>
      <c r="N13" s="37">
        <v>0.59313478041393974</v>
      </c>
      <c r="O13" s="35">
        <v>22251</v>
      </c>
      <c r="P13" s="37">
        <v>0.31106302407357678</v>
      </c>
      <c r="Q13" s="35">
        <v>37949</v>
      </c>
      <c r="R13" s="37">
        <v>0.53780533036613676</v>
      </c>
      <c r="S13" s="35">
        <v>14215</v>
      </c>
      <c r="T13" s="37">
        <v>2.288263654026057</v>
      </c>
      <c r="U13" s="35">
        <v>48450</v>
      </c>
      <c r="V13" s="37">
        <v>-0.90200650426458528</v>
      </c>
      <c r="W13" s="35">
        <v>4465</v>
      </c>
      <c r="X13" s="37">
        <v>2.4552547039926598</v>
      </c>
      <c r="Y13" s="35">
        <v>290705</v>
      </c>
      <c r="Z13" s="37">
        <v>0.17781514805867982</v>
      </c>
    </row>
    <row r="14" spans="1:28" s="65" customFormat="1" ht="10.35" customHeight="1">
      <c r="A14" s="13"/>
      <c r="B14" s="14" t="s">
        <v>7</v>
      </c>
      <c r="C14" s="35">
        <v>147726</v>
      </c>
      <c r="D14" s="37">
        <v>0.19873434034443083</v>
      </c>
      <c r="E14" s="35">
        <v>324</v>
      </c>
      <c r="F14" s="37">
        <v>-0.30769230769230882</v>
      </c>
      <c r="G14" s="35">
        <v>349</v>
      </c>
      <c r="H14" s="37">
        <v>-0.85227272727272929</v>
      </c>
      <c r="I14" s="35">
        <v>4607</v>
      </c>
      <c r="J14" s="37">
        <v>0.15217391304347405</v>
      </c>
      <c r="K14" s="35">
        <v>10746</v>
      </c>
      <c r="L14" s="37">
        <v>0.75949367088608</v>
      </c>
      <c r="M14" s="35">
        <v>16026</v>
      </c>
      <c r="N14" s="37">
        <v>0.52691004892735371</v>
      </c>
      <c r="O14" s="35">
        <v>22446</v>
      </c>
      <c r="P14" s="37">
        <v>0.87636510718618332</v>
      </c>
      <c r="Q14" s="35">
        <v>38162</v>
      </c>
      <c r="R14" s="37">
        <v>0.56127961211098754</v>
      </c>
      <c r="S14" s="35">
        <v>14421</v>
      </c>
      <c r="T14" s="37">
        <v>1.4491734083714292</v>
      </c>
      <c r="U14" s="35">
        <v>48150</v>
      </c>
      <c r="V14" s="37">
        <v>-0.61919504643962453</v>
      </c>
      <c r="W14" s="35">
        <v>4567</v>
      </c>
      <c r="X14" s="37">
        <v>2.2844344904815239</v>
      </c>
      <c r="Y14" s="35">
        <v>291498</v>
      </c>
      <c r="Z14" s="37">
        <v>0.27278512581483394</v>
      </c>
    </row>
    <row r="15" spans="1:28" s="65" customFormat="1" ht="10.35" customHeight="1">
      <c r="A15" s="13"/>
      <c r="B15" s="14" t="s">
        <v>8</v>
      </c>
      <c r="C15" s="35">
        <v>147887</v>
      </c>
      <c r="D15" s="37">
        <v>0.10898555433709323</v>
      </c>
      <c r="E15" s="108">
        <v>323</v>
      </c>
      <c r="F15" s="109">
        <v>-0.30864197530864335</v>
      </c>
      <c r="G15" s="108">
        <v>350</v>
      </c>
      <c r="H15" s="109">
        <v>0.28653295128939771</v>
      </c>
      <c r="I15" s="108">
        <v>4609</v>
      </c>
      <c r="J15" s="109" t="s">
        <v>44</v>
      </c>
      <c r="K15" s="108">
        <v>10773</v>
      </c>
      <c r="L15" s="109">
        <v>0.25125628140703071</v>
      </c>
      <c r="M15" s="35">
        <v>16055</v>
      </c>
      <c r="N15" s="37">
        <v>0.1809559465868027</v>
      </c>
      <c r="O15" s="35">
        <v>22586</v>
      </c>
      <c r="P15" s="37">
        <v>0.62371914817784813</v>
      </c>
      <c r="Q15" s="35">
        <v>38369</v>
      </c>
      <c r="R15" s="37">
        <v>0.54242440123684066</v>
      </c>
      <c r="S15" s="35">
        <v>14720</v>
      </c>
      <c r="T15" s="37">
        <v>2.0733652312599604</v>
      </c>
      <c r="U15" s="35">
        <v>47889</v>
      </c>
      <c r="V15" s="37">
        <v>-0.54205607476635054</v>
      </c>
      <c r="W15" s="35">
        <v>4628</v>
      </c>
      <c r="X15" s="37">
        <v>1.3356689292752355</v>
      </c>
      <c r="Y15" s="35">
        <v>292134</v>
      </c>
      <c r="Z15" s="37">
        <v>0.21818331515139899</v>
      </c>
    </row>
    <row r="16" spans="1:28" s="65" customFormat="1" ht="10.35" customHeight="1">
      <c r="A16" s="13"/>
      <c r="B16" s="14" t="s">
        <v>9</v>
      </c>
      <c r="C16" s="35">
        <v>148222</v>
      </c>
      <c r="D16" s="37">
        <v>0.22652430571989957</v>
      </c>
      <c r="E16" s="35">
        <v>324</v>
      </c>
      <c r="F16" s="37">
        <v>0.30959752321981782</v>
      </c>
      <c r="G16" s="35">
        <v>358</v>
      </c>
      <c r="H16" s="37">
        <v>2.2857142857142909</v>
      </c>
      <c r="I16" s="35">
        <v>4634</v>
      </c>
      <c r="J16" s="37">
        <v>0.54241701019743793</v>
      </c>
      <c r="K16" s="35">
        <v>10877</v>
      </c>
      <c r="L16" s="37">
        <v>0.96537640397289515</v>
      </c>
      <c r="M16" s="35">
        <v>16193</v>
      </c>
      <c r="N16" s="37">
        <v>0.8595453129865982</v>
      </c>
      <c r="O16" s="35">
        <v>22766</v>
      </c>
      <c r="P16" s="37">
        <v>0.79695386522624645</v>
      </c>
      <c r="Q16" s="35">
        <v>38610</v>
      </c>
      <c r="R16" s="37">
        <v>0.62811123563293325</v>
      </c>
      <c r="S16" s="35">
        <v>14995</v>
      </c>
      <c r="T16" s="37">
        <v>1.8682065217391353</v>
      </c>
      <c r="U16" s="35">
        <v>47821</v>
      </c>
      <c r="V16" s="37">
        <v>-0.14199503017394699</v>
      </c>
      <c r="W16" s="35">
        <v>4699</v>
      </c>
      <c r="X16" s="37">
        <v>1.5341400172860897</v>
      </c>
      <c r="Y16" s="35">
        <v>293306</v>
      </c>
      <c r="Z16" s="37">
        <v>0.40118575722101202</v>
      </c>
    </row>
    <row r="17" spans="1:26" s="65" customFormat="1" ht="10.35" customHeight="1">
      <c r="A17" s="13"/>
      <c r="B17" s="14" t="s">
        <v>10</v>
      </c>
      <c r="C17" s="35">
        <v>148464</v>
      </c>
      <c r="D17" s="37">
        <v>0.16326861059761111</v>
      </c>
      <c r="E17" s="35">
        <v>326</v>
      </c>
      <c r="F17" s="37">
        <v>0.61728395061728669</v>
      </c>
      <c r="G17" s="35">
        <v>360</v>
      </c>
      <c r="H17" s="37">
        <v>0.55865921787709993</v>
      </c>
      <c r="I17" s="35">
        <v>4641</v>
      </c>
      <c r="J17" s="37">
        <v>0.15105740181269312</v>
      </c>
      <c r="K17" s="35">
        <v>10941</v>
      </c>
      <c r="L17" s="37">
        <v>0.58839753608532774</v>
      </c>
      <c r="M17" s="35">
        <v>16268</v>
      </c>
      <c r="N17" s="37">
        <v>0.46316309516458709</v>
      </c>
      <c r="O17" s="35">
        <v>22844</v>
      </c>
      <c r="P17" s="37">
        <v>0.34261618202582333</v>
      </c>
      <c r="Q17" s="35">
        <v>38840</v>
      </c>
      <c r="R17" s="37">
        <v>0.59570059570059897</v>
      </c>
      <c r="S17" s="35">
        <v>15232</v>
      </c>
      <c r="T17" s="37">
        <v>1.5805268422807606</v>
      </c>
      <c r="U17" s="35">
        <v>47644</v>
      </c>
      <c r="V17" s="37">
        <v>-0.37013027749315253</v>
      </c>
      <c r="W17" s="35">
        <v>4765</v>
      </c>
      <c r="X17" s="37">
        <v>1.4045541604596812</v>
      </c>
      <c r="Y17" s="35">
        <v>294057</v>
      </c>
      <c r="Z17" s="37">
        <v>0.25604658615916431</v>
      </c>
    </row>
    <row r="18" spans="1:26" s="65" customFormat="1" ht="10.35" customHeight="1">
      <c r="A18" s="13"/>
      <c r="B18" s="14" t="s">
        <v>11</v>
      </c>
      <c r="C18" s="35">
        <v>148819</v>
      </c>
      <c r="D18" s="37">
        <v>0.23911520638000283</v>
      </c>
      <c r="E18" s="35">
        <v>326</v>
      </c>
      <c r="F18" s="37">
        <v>0</v>
      </c>
      <c r="G18" s="35">
        <v>361</v>
      </c>
      <c r="H18" s="37">
        <v>0.27777777777777679</v>
      </c>
      <c r="I18" s="35">
        <v>4666</v>
      </c>
      <c r="J18" s="37">
        <v>0.53867700926524265</v>
      </c>
      <c r="K18" s="35">
        <v>11034</v>
      </c>
      <c r="L18" s="37">
        <v>0.85001370989854497</v>
      </c>
      <c r="M18" s="35">
        <v>16387</v>
      </c>
      <c r="N18" s="37">
        <v>0.73149741824440895</v>
      </c>
      <c r="O18" s="35">
        <v>23059</v>
      </c>
      <c r="P18" s="37">
        <v>0.94116617054806895</v>
      </c>
      <c r="Q18" s="35">
        <v>39135</v>
      </c>
      <c r="R18" s="37">
        <v>0.75952626158599656</v>
      </c>
      <c r="S18" s="35">
        <v>15500</v>
      </c>
      <c r="T18" s="37">
        <v>1.7594537815126099</v>
      </c>
      <c r="U18" s="35">
        <v>47409</v>
      </c>
      <c r="V18" s="37">
        <v>-0.49324154143228771</v>
      </c>
      <c r="W18" s="35">
        <v>4852</v>
      </c>
      <c r="X18" s="37">
        <v>1.8258132214060918</v>
      </c>
      <c r="Y18" s="35">
        <v>295161</v>
      </c>
      <c r="Z18" s="37">
        <v>0.37543741519501239</v>
      </c>
    </row>
    <row r="19" spans="1:26" s="65" customFormat="1" ht="10.35" customHeight="1">
      <c r="A19" s="13"/>
      <c r="B19" s="14" t="s">
        <v>12</v>
      </c>
      <c r="C19" s="35">
        <v>149217</v>
      </c>
      <c r="D19" s="37">
        <v>0.2674389694864221</v>
      </c>
      <c r="E19" s="35">
        <v>322</v>
      </c>
      <c r="F19" s="37">
        <v>-1.2269938650306789</v>
      </c>
      <c r="G19" s="35">
        <v>362</v>
      </c>
      <c r="H19" s="37">
        <v>0.27700831024930483</v>
      </c>
      <c r="I19" s="35">
        <v>4707</v>
      </c>
      <c r="J19" s="37">
        <v>0.87869695670810266</v>
      </c>
      <c r="K19" s="35">
        <v>11108</v>
      </c>
      <c r="L19" s="37">
        <v>0.67065434112743016</v>
      </c>
      <c r="M19" s="35">
        <v>16499</v>
      </c>
      <c r="N19" s="37">
        <v>0.68346860316104152</v>
      </c>
      <c r="O19" s="35">
        <v>23116</v>
      </c>
      <c r="P19" s="37">
        <v>0.24719198577562995</v>
      </c>
      <c r="Q19" s="35">
        <v>39197</v>
      </c>
      <c r="R19" s="37">
        <v>0.15842596141562026</v>
      </c>
      <c r="S19" s="35">
        <v>15688</v>
      </c>
      <c r="T19" s="37">
        <v>1.2129032258064498</v>
      </c>
      <c r="U19" s="35">
        <v>47089</v>
      </c>
      <c r="V19" s="37">
        <v>-0.67497732498048579</v>
      </c>
      <c r="W19" s="35">
        <v>4897</v>
      </c>
      <c r="X19" s="37">
        <v>0.927452596867262</v>
      </c>
      <c r="Y19" s="35">
        <v>295703</v>
      </c>
      <c r="Z19" s="37">
        <v>0.18362859591882774</v>
      </c>
    </row>
    <row r="20" spans="1:26" s="65" customFormat="1" ht="10.35" customHeight="1">
      <c r="A20" s="13"/>
      <c r="B20" s="14" t="s">
        <v>13</v>
      </c>
      <c r="C20" s="35">
        <v>149628</v>
      </c>
      <c r="D20" s="37">
        <v>0.27543778523895224</v>
      </c>
      <c r="E20" s="35">
        <v>318</v>
      </c>
      <c r="F20" s="37">
        <v>-1.2422360248447228</v>
      </c>
      <c r="G20" s="35">
        <v>364</v>
      </c>
      <c r="H20" s="37">
        <v>0.55248618784531356</v>
      </c>
      <c r="I20" s="35">
        <v>4724</v>
      </c>
      <c r="J20" s="37">
        <v>0.36116422349692368</v>
      </c>
      <c r="K20" s="35">
        <v>11135</v>
      </c>
      <c r="L20" s="37">
        <v>0.24306805905653928</v>
      </c>
      <c r="M20" s="35">
        <v>16541</v>
      </c>
      <c r="N20" s="37">
        <v>0.2545608824777279</v>
      </c>
      <c r="O20" s="35">
        <v>23253</v>
      </c>
      <c r="P20" s="37">
        <v>0.59266309050007848</v>
      </c>
      <c r="Q20" s="35">
        <v>39279</v>
      </c>
      <c r="R20" s="37">
        <v>0.20919968364925268</v>
      </c>
      <c r="S20" s="35">
        <v>15810</v>
      </c>
      <c r="T20" s="37">
        <v>0.77766445690974351</v>
      </c>
      <c r="U20" s="35">
        <v>46611</v>
      </c>
      <c r="V20" s="37">
        <v>-1.0150990677228244</v>
      </c>
      <c r="W20" s="35">
        <v>4984</v>
      </c>
      <c r="X20" s="37">
        <v>1.7765979170921042</v>
      </c>
      <c r="Y20" s="35">
        <v>296106</v>
      </c>
      <c r="Z20" s="37">
        <v>0.13628539446675081</v>
      </c>
    </row>
    <row r="21" spans="1:26" s="65" customFormat="1" ht="10.35" customHeight="1">
      <c r="A21" s="13"/>
      <c r="B21" s="14" t="s">
        <v>14</v>
      </c>
      <c r="C21" s="35">
        <v>149761</v>
      </c>
      <c r="D21" s="37">
        <v>8.8887106691259987E-2</v>
      </c>
      <c r="E21" s="35">
        <v>321</v>
      </c>
      <c r="F21" s="37">
        <v>0.94339622641510523</v>
      </c>
      <c r="G21" s="35">
        <v>369</v>
      </c>
      <c r="H21" s="37">
        <v>1.3736263736263687</v>
      </c>
      <c r="I21" s="35">
        <v>4743</v>
      </c>
      <c r="J21" s="37">
        <v>0.40220152413208421</v>
      </c>
      <c r="K21" s="35">
        <v>11209</v>
      </c>
      <c r="L21" s="37">
        <v>0.66457117198024385</v>
      </c>
      <c r="M21" s="35">
        <v>16642</v>
      </c>
      <c r="N21" s="37">
        <v>0.61060395381173915</v>
      </c>
      <c r="O21" s="35">
        <v>23261</v>
      </c>
      <c r="P21" s="37" t="s">
        <v>44</v>
      </c>
      <c r="Q21" s="35">
        <v>39386</v>
      </c>
      <c r="R21" s="37">
        <v>0.27241019374220077</v>
      </c>
      <c r="S21" s="35">
        <v>16033</v>
      </c>
      <c r="T21" s="37">
        <v>1.4104996837444705</v>
      </c>
      <c r="U21" s="35">
        <v>46029</v>
      </c>
      <c r="V21" s="37">
        <v>-1.2486322970972519</v>
      </c>
      <c r="W21" s="35">
        <v>5020</v>
      </c>
      <c r="X21" s="37">
        <v>0.72231139646870002</v>
      </c>
      <c r="Y21" s="35">
        <v>296132</v>
      </c>
      <c r="Z21" s="37" t="s">
        <v>44</v>
      </c>
    </row>
    <row r="22" spans="1:26" s="65" customFormat="1" ht="10.35" customHeight="1">
      <c r="A22" s="36"/>
      <c r="B22" s="30" t="s">
        <v>94</v>
      </c>
      <c r="C22" s="40">
        <v>149821</v>
      </c>
      <c r="D22" s="38" t="s">
        <v>44</v>
      </c>
      <c r="E22" s="40">
        <v>324</v>
      </c>
      <c r="F22" s="38">
        <v>0.93457943925232545</v>
      </c>
      <c r="G22" s="40">
        <v>371</v>
      </c>
      <c r="H22" s="38">
        <v>0.54200542005420349</v>
      </c>
      <c r="I22" s="40">
        <v>4787</v>
      </c>
      <c r="J22" s="38">
        <v>0.92768290111744367</v>
      </c>
      <c r="K22" s="40">
        <v>11282</v>
      </c>
      <c r="L22" s="38">
        <v>0.65126237844588264</v>
      </c>
      <c r="M22" s="40">
        <v>16764</v>
      </c>
      <c r="N22" s="38">
        <v>0.73308496574930881</v>
      </c>
      <c r="O22" s="40">
        <v>23201</v>
      </c>
      <c r="P22" s="38">
        <v>-0.25794247882722221</v>
      </c>
      <c r="Q22" s="40">
        <v>39536</v>
      </c>
      <c r="R22" s="38">
        <v>0.38084598588330465</v>
      </c>
      <c r="S22" s="40">
        <v>16176</v>
      </c>
      <c r="T22" s="38">
        <v>0.89191043472838238</v>
      </c>
      <c r="U22" s="40">
        <v>45231</v>
      </c>
      <c r="V22" s="38">
        <v>-1.7336896304503635</v>
      </c>
      <c r="W22" s="40">
        <v>4965</v>
      </c>
      <c r="X22" s="38">
        <v>-1.0956175298804771</v>
      </c>
      <c r="Y22" s="40">
        <v>295694</v>
      </c>
      <c r="Z22" s="38">
        <v>-0.14790701443950782</v>
      </c>
    </row>
    <row r="23" spans="1:26" s="65" customFormat="1" ht="10.35" customHeight="1">
      <c r="A23" s="39">
        <v>2005</v>
      </c>
      <c r="B23" s="14" t="s">
        <v>16</v>
      </c>
      <c r="C23" s="35">
        <v>150052</v>
      </c>
      <c r="D23" s="37">
        <v>0.15418399289819362</v>
      </c>
      <c r="E23" s="35">
        <v>324</v>
      </c>
      <c r="F23" s="37">
        <v>0</v>
      </c>
      <c r="G23" s="35">
        <v>374</v>
      </c>
      <c r="H23" s="37">
        <v>0.80862533692722671</v>
      </c>
      <c r="I23" s="35">
        <v>4806</v>
      </c>
      <c r="J23" s="37">
        <v>0.39690829329432908</v>
      </c>
      <c r="K23" s="35">
        <v>11331</v>
      </c>
      <c r="L23" s="37">
        <v>0.4343201560007115</v>
      </c>
      <c r="M23" s="35">
        <v>16835</v>
      </c>
      <c r="N23" s="37">
        <v>0.42352660462896541</v>
      </c>
      <c r="O23" s="35">
        <v>23194</v>
      </c>
      <c r="P23" s="37" t="s">
        <v>44</v>
      </c>
      <c r="Q23" s="35">
        <v>39623</v>
      </c>
      <c r="R23" s="37">
        <v>0.22005261027924217</v>
      </c>
      <c r="S23" s="35">
        <v>16410</v>
      </c>
      <c r="T23" s="37">
        <v>1.4465875370919923</v>
      </c>
      <c r="U23" s="35">
        <v>44782</v>
      </c>
      <c r="V23" s="37">
        <v>-0.99268201012580048</v>
      </c>
      <c r="W23" s="35">
        <v>4951</v>
      </c>
      <c r="X23" s="37">
        <v>-0.28197381671701827</v>
      </c>
      <c r="Y23" s="35">
        <v>295847</v>
      </c>
      <c r="Z23" s="37">
        <v>5.1742679932642588E-2</v>
      </c>
    </row>
    <row r="24" spans="1:26" s="65" customFormat="1" ht="10.35" customHeight="1">
      <c r="A24" s="13"/>
      <c r="B24" s="14" t="s">
        <v>17</v>
      </c>
      <c r="C24" s="35">
        <v>149992</v>
      </c>
      <c r="D24" s="37" t="s">
        <v>44</v>
      </c>
      <c r="E24" s="35">
        <v>325</v>
      </c>
      <c r="F24" s="37">
        <v>0.30864197530864335</v>
      </c>
      <c r="G24" s="35">
        <v>375</v>
      </c>
      <c r="H24" s="37">
        <v>0.2673796791443861</v>
      </c>
      <c r="I24" s="35">
        <v>4851</v>
      </c>
      <c r="J24" s="37">
        <v>0.93632958801497246</v>
      </c>
      <c r="K24" s="35">
        <v>11353</v>
      </c>
      <c r="L24" s="37">
        <v>0.19415762068661913</v>
      </c>
      <c r="M24" s="35">
        <v>16904</v>
      </c>
      <c r="N24" s="37">
        <v>0.40986040986041861</v>
      </c>
      <c r="O24" s="35">
        <v>23267</v>
      </c>
      <c r="P24" s="37">
        <v>0.31473656980254283</v>
      </c>
      <c r="Q24" s="35">
        <v>39670</v>
      </c>
      <c r="R24" s="37">
        <v>0.11861797440879673</v>
      </c>
      <c r="S24" s="35">
        <v>16624</v>
      </c>
      <c r="T24" s="37">
        <v>1.3040828762949319</v>
      </c>
      <c r="U24" s="35">
        <v>44370</v>
      </c>
      <c r="V24" s="37">
        <v>-0.92001250502433685</v>
      </c>
      <c r="W24" s="35">
        <v>5039</v>
      </c>
      <c r="X24" s="37">
        <v>1.7774187032922661</v>
      </c>
      <c r="Y24" s="35">
        <v>295866</v>
      </c>
      <c r="Z24" s="37" t="s">
        <v>44</v>
      </c>
    </row>
    <row r="25" spans="1:26" s="65" customFormat="1" ht="10.35" customHeight="1">
      <c r="A25" s="13"/>
      <c r="B25" s="14" t="s">
        <v>18</v>
      </c>
      <c r="C25" s="35">
        <v>150399</v>
      </c>
      <c r="D25" s="37">
        <v>0.271347805216271</v>
      </c>
      <c r="E25" s="35">
        <v>320</v>
      </c>
      <c r="F25" s="37">
        <v>-1.538461538461533</v>
      </c>
      <c r="G25" s="35">
        <v>381</v>
      </c>
      <c r="H25" s="37">
        <v>1.6</v>
      </c>
      <c r="I25" s="35">
        <v>4845</v>
      </c>
      <c r="J25" s="37">
        <v>-0.12368583797155441</v>
      </c>
      <c r="K25" s="35">
        <v>11374</v>
      </c>
      <c r="L25" s="37">
        <v>0.18497313485421607</v>
      </c>
      <c r="M25" s="35">
        <v>16920</v>
      </c>
      <c r="N25" s="37">
        <v>9.4652153336483025E-2</v>
      </c>
      <c r="O25" s="35">
        <v>23341</v>
      </c>
      <c r="P25" s="37">
        <v>0.31804701938367153</v>
      </c>
      <c r="Q25" s="35">
        <v>39821</v>
      </c>
      <c r="R25" s="37">
        <v>0.38064028232922542</v>
      </c>
      <c r="S25" s="35">
        <v>16902</v>
      </c>
      <c r="T25" s="37">
        <v>1.672281039461021</v>
      </c>
      <c r="U25" s="35">
        <v>44224</v>
      </c>
      <c r="V25" s="37">
        <v>-0.32905116069416041</v>
      </c>
      <c r="W25" s="35">
        <v>5081</v>
      </c>
      <c r="X25" s="37">
        <v>0.83349871006153098</v>
      </c>
      <c r="Y25" s="35">
        <v>296688</v>
      </c>
      <c r="Z25" s="37">
        <v>0.27782847640485109</v>
      </c>
    </row>
    <row r="26" spans="1:26" s="65" customFormat="1" ht="10.35" customHeight="1">
      <c r="A26" s="13"/>
      <c r="B26" s="14" t="s">
        <v>7</v>
      </c>
      <c r="C26" s="35">
        <v>150591</v>
      </c>
      <c r="D26" s="37">
        <v>0.12766042327410076</v>
      </c>
      <c r="E26" s="35">
        <v>324</v>
      </c>
      <c r="F26" s="37">
        <v>1.25</v>
      </c>
      <c r="G26" s="35">
        <v>385</v>
      </c>
      <c r="H26" s="37">
        <v>1.049868766404205</v>
      </c>
      <c r="I26" s="35">
        <v>4852</v>
      </c>
      <c r="J26" s="37">
        <v>0.14447884416923795</v>
      </c>
      <c r="K26" s="35">
        <v>11432</v>
      </c>
      <c r="L26" s="37">
        <v>0.50993493933533252</v>
      </c>
      <c r="M26" s="35">
        <v>16993</v>
      </c>
      <c r="N26" s="37">
        <v>0.4314420803782415</v>
      </c>
      <c r="O26" s="35">
        <v>23388</v>
      </c>
      <c r="P26" s="37">
        <v>0.2013624094940214</v>
      </c>
      <c r="Q26" s="35">
        <v>39998</v>
      </c>
      <c r="R26" s="37">
        <v>0.4444890886718067</v>
      </c>
      <c r="S26" s="35">
        <v>17107</v>
      </c>
      <c r="T26" s="37">
        <v>1.2128742160691042</v>
      </c>
      <c r="U26" s="35">
        <v>43939</v>
      </c>
      <c r="V26" s="37">
        <v>-0.64444645441389392</v>
      </c>
      <c r="W26" s="35">
        <v>5129</v>
      </c>
      <c r="X26" s="37">
        <v>0.94469592599881747</v>
      </c>
      <c r="Y26" s="35">
        <v>297145</v>
      </c>
      <c r="Z26" s="37">
        <v>0.15403386722752099</v>
      </c>
    </row>
    <row r="27" spans="1:26" s="65" customFormat="1" ht="10.35" customHeight="1">
      <c r="A27" s="13"/>
      <c r="B27" s="14" t="s">
        <v>8</v>
      </c>
      <c r="C27" s="35">
        <v>150652</v>
      </c>
      <c r="D27" s="37" t="s">
        <v>44</v>
      </c>
      <c r="E27" s="108">
        <v>329</v>
      </c>
      <c r="F27" s="109">
        <v>1.5432098765432167</v>
      </c>
      <c r="G27" s="108">
        <v>387</v>
      </c>
      <c r="H27" s="109">
        <v>0.51948051948051965</v>
      </c>
      <c r="I27" s="108">
        <v>4839</v>
      </c>
      <c r="J27" s="109">
        <v>-0.26793075020610235</v>
      </c>
      <c r="K27" s="108">
        <v>11507</v>
      </c>
      <c r="L27" s="109">
        <v>0.6560531840447803</v>
      </c>
      <c r="M27" s="35">
        <v>17062</v>
      </c>
      <c r="N27" s="37">
        <v>0.40604954981462438</v>
      </c>
      <c r="O27" s="35">
        <v>23472</v>
      </c>
      <c r="P27" s="37">
        <v>0.35915854284247484</v>
      </c>
      <c r="Q27" s="35">
        <v>40027</v>
      </c>
      <c r="R27" s="37">
        <v>7.2503625181252751E-2</v>
      </c>
      <c r="S27" s="35">
        <v>17273</v>
      </c>
      <c r="T27" s="37">
        <v>0.97036300929445041</v>
      </c>
      <c r="U27" s="35">
        <v>43538</v>
      </c>
      <c r="V27" s="37">
        <v>-0.91262887184505592</v>
      </c>
      <c r="W27" s="35">
        <v>5174</v>
      </c>
      <c r="X27" s="37">
        <v>0.8773640085786738</v>
      </c>
      <c r="Y27" s="35">
        <v>297198</v>
      </c>
      <c r="Z27" s="37" t="s">
        <v>44</v>
      </c>
    </row>
    <row r="28" spans="1:26" s="65" customFormat="1" ht="10.35" customHeight="1">
      <c r="A28" s="13"/>
      <c r="B28" s="14" t="s">
        <v>9</v>
      </c>
      <c r="C28" s="35">
        <v>150801</v>
      </c>
      <c r="D28" s="37">
        <v>9.8903433077546232E-2</v>
      </c>
      <c r="E28" s="35">
        <v>328</v>
      </c>
      <c r="F28" s="37">
        <v>-0.30395136778115228</v>
      </c>
      <c r="G28" s="35">
        <v>380</v>
      </c>
      <c r="H28" s="37">
        <v>-1.8087855297157618</v>
      </c>
      <c r="I28" s="35">
        <v>4819</v>
      </c>
      <c r="J28" s="37">
        <v>-0.41330853482124397</v>
      </c>
      <c r="K28" s="35">
        <v>11567</v>
      </c>
      <c r="L28" s="37">
        <v>0.52142174328668744</v>
      </c>
      <c r="M28" s="35">
        <v>17094</v>
      </c>
      <c r="N28" s="37">
        <v>0.18755128355409934</v>
      </c>
      <c r="O28" s="35">
        <v>23533</v>
      </c>
      <c r="P28" s="37">
        <v>0.25988411724608973</v>
      </c>
      <c r="Q28" s="35">
        <v>40031</v>
      </c>
      <c r="R28" s="37" t="s">
        <v>44</v>
      </c>
      <c r="S28" s="35">
        <v>17447</v>
      </c>
      <c r="T28" s="37">
        <v>1.0073525154866037</v>
      </c>
      <c r="U28" s="35">
        <v>43212</v>
      </c>
      <c r="V28" s="37">
        <v>-0.74877118838715395</v>
      </c>
      <c r="W28" s="35">
        <v>5139</v>
      </c>
      <c r="X28" s="37">
        <v>-0.67645921917278695</v>
      </c>
      <c r="Y28" s="35">
        <v>297257</v>
      </c>
      <c r="Z28" s="37" t="s">
        <v>44</v>
      </c>
    </row>
    <row r="29" spans="1:26" s="65" customFormat="1" ht="10.35" customHeight="1">
      <c r="A29" s="13"/>
      <c r="B29" s="14" t="s">
        <v>10</v>
      </c>
      <c r="C29" s="35">
        <v>151057</v>
      </c>
      <c r="D29" s="37">
        <v>0.16976014747913659</v>
      </c>
      <c r="E29" s="35">
        <v>331</v>
      </c>
      <c r="F29" s="37">
        <v>0.91463414634145312</v>
      </c>
      <c r="G29" s="35">
        <v>384</v>
      </c>
      <c r="H29" s="37">
        <v>1.0526315789473717</v>
      </c>
      <c r="I29" s="35">
        <v>4830</v>
      </c>
      <c r="J29" s="37">
        <v>0.22826312512969071</v>
      </c>
      <c r="K29" s="35">
        <v>11666</v>
      </c>
      <c r="L29" s="37">
        <v>0.85588311576034748</v>
      </c>
      <c r="M29" s="35">
        <v>17211</v>
      </c>
      <c r="N29" s="37">
        <v>0.68445068445068813</v>
      </c>
      <c r="O29" s="35">
        <v>23560</v>
      </c>
      <c r="P29" s="37">
        <v>0.11473250329325779</v>
      </c>
      <c r="Q29" s="35">
        <v>40132</v>
      </c>
      <c r="R29" s="37">
        <v>0.25230446404036488</v>
      </c>
      <c r="S29" s="35">
        <v>17631</v>
      </c>
      <c r="T29" s="37">
        <v>1.0546225712156909</v>
      </c>
      <c r="U29" s="35">
        <v>43354</v>
      </c>
      <c r="V29" s="37">
        <v>0.32861242247523847</v>
      </c>
      <c r="W29" s="35">
        <v>5388</v>
      </c>
      <c r="X29" s="37">
        <v>4.8453006421482758</v>
      </c>
      <c r="Y29" s="35">
        <v>298333</v>
      </c>
      <c r="Z29" s="37">
        <v>0.36197633697441223</v>
      </c>
    </row>
    <row r="30" spans="1:26" s="65" customFormat="1" ht="10.35" customHeight="1">
      <c r="A30" s="13"/>
      <c r="B30" s="14" t="s">
        <v>11</v>
      </c>
      <c r="C30" s="35">
        <v>151268</v>
      </c>
      <c r="D30" s="37">
        <v>0.13968237155510543</v>
      </c>
      <c r="E30" s="35">
        <v>337</v>
      </c>
      <c r="F30" s="37">
        <v>1.812688821752273</v>
      </c>
      <c r="G30" s="35">
        <v>389</v>
      </c>
      <c r="H30" s="37">
        <v>1.3020833333333259</v>
      </c>
      <c r="I30" s="35">
        <v>4863</v>
      </c>
      <c r="J30" s="37">
        <v>0.68322981366459867</v>
      </c>
      <c r="K30" s="35">
        <v>11729</v>
      </c>
      <c r="L30" s="37">
        <v>0.54003085890621527</v>
      </c>
      <c r="M30" s="35">
        <v>17318</v>
      </c>
      <c r="N30" s="37">
        <v>0.62169542734298311</v>
      </c>
      <c r="O30" s="35">
        <v>23747</v>
      </c>
      <c r="P30" s="37">
        <v>0.79371816638369452</v>
      </c>
      <c r="Q30" s="35">
        <v>40221</v>
      </c>
      <c r="R30" s="37">
        <v>0.22176816505532493</v>
      </c>
      <c r="S30" s="35">
        <v>17788</v>
      </c>
      <c r="T30" s="37">
        <v>0.89047700073734415</v>
      </c>
      <c r="U30" s="35">
        <v>43039</v>
      </c>
      <c r="V30" s="37">
        <v>-0.72657655579646541</v>
      </c>
      <c r="W30" s="35">
        <v>5338</v>
      </c>
      <c r="X30" s="37">
        <v>-0.92798812175204359</v>
      </c>
      <c r="Y30" s="35">
        <v>298719</v>
      </c>
      <c r="Z30" s="37">
        <v>0.12938561942528182</v>
      </c>
    </row>
    <row r="31" spans="1:26" s="65" customFormat="1" ht="10.35" customHeight="1">
      <c r="A31" s="13"/>
      <c r="B31" s="14" t="s">
        <v>12</v>
      </c>
      <c r="C31" s="35">
        <v>151500</v>
      </c>
      <c r="D31" s="37">
        <v>0.15337017743342063</v>
      </c>
      <c r="E31" s="35">
        <v>340</v>
      </c>
      <c r="F31" s="37">
        <v>0.89020771513352859</v>
      </c>
      <c r="G31" s="35">
        <v>394</v>
      </c>
      <c r="H31" s="37">
        <v>1.2853470437018011</v>
      </c>
      <c r="I31" s="35">
        <v>4849</v>
      </c>
      <c r="J31" s="37">
        <v>-0.28788813489615261</v>
      </c>
      <c r="K31" s="35">
        <v>11801</v>
      </c>
      <c r="L31" s="37">
        <v>0.61386307443089816</v>
      </c>
      <c r="M31" s="35">
        <v>17384</v>
      </c>
      <c r="N31" s="37">
        <v>0.38110636332140402</v>
      </c>
      <c r="O31" s="35">
        <v>23855</v>
      </c>
      <c r="P31" s="37">
        <v>0.45479428980503833</v>
      </c>
      <c r="Q31" s="35">
        <v>40145</v>
      </c>
      <c r="R31" s="37">
        <v>-0.18895601800055228</v>
      </c>
      <c r="S31" s="35">
        <v>17909</v>
      </c>
      <c r="T31" s="37">
        <v>0.68023386552731324</v>
      </c>
      <c r="U31" s="35">
        <v>42942</v>
      </c>
      <c r="V31" s="37">
        <v>-0.22537698366598136</v>
      </c>
      <c r="W31" s="35">
        <v>5329</v>
      </c>
      <c r="X31" s="37">
        <v>-0.16860247283626562</v>
      </c>
      <c r="Y31" s="35">
        <v>299064</v>
      </c>
      <c r="Z31" s="37">
        <v>0.11549315577517039</v>
      </c>
    </row>
    <row r="32" spans="1:26" s="65" customFormat="1" ht="10.35" customHeight="1">
      <c r="A32" s="13"/>
      <c r="B32" s="14" t="s">
        <v>13</v>
      </c>
      <c r="C32" s="35">
        <v>151723</v>
      </c>
      <c r="D32" s="37">
        <v>0.14719471947195473</v>
      </c>
      <c r="E32" s="35">
        <v>338</v>
      </c>
      <c r="F32" s="37">
        <v>-0.58823529411764497</v>
      </c>
      <c r="G32" s="35">
        <v>397</v>
      </c>
      <c r="H32" s="37">
        <v>0.76142131979695105</v>
      </c>
      <c r="I32" s="35">
        <v>4862</v>
      </c>
      <c r="J32" s="37">
        <v>0.26809651474530849</v>
      </c>
      <c r="K32" s="35">
        <v>11844</v>
      </c>
      <c r="L32" s="37">
        <v>0.36437590034743561</v>
      </c>
      <c r="M32" s="35">
        <v>17441</v>
      </c>
      <c r="N32" s="37">
        <v>0.3278877128394031</v>
      </c>
      <c r="O32" s="35">
        <v>23925</v>
      </c>
      <c r="P32" s="37">
        <v>0.29343953049674187</v>
      </c>
      <c r="Q32" s="35">
        <v>40032</v>
      </c>
      <c r="R32" s="37">
        <v>-0.28147963631834916</v>
      </c>
      <c r="S32" s="35">
        <v>17963</v>
      </c>
      <c r="T32" s="37">
        <v>0.30152437322017445</v>
      </c>
      <c r="U32" s="35">
        <v>42510</v>
      </c>
      <c r="V32" s="37">
        <v>-1.0060081039541702</v>
      </c>
      <c r="W32" s="35">
        <v>5358</v>
      </c>
      <c r="X32" s="37">
        <v>0.54419215612684368</v>
      </c>
      <c r="Y32" s="35">
        <v>298952</v>
      </c>
      <c r="Z32" s="37" t="s">
        <v>44</v>
      </c>
    </row>
    <row r="33" spans="1:26" s="65" customFormat="1" ht="10.35" customHeight="1">
      <c r="A33" s="13"/>
      <c r="B33" s="14" t="s">
        <v>14</v>
      </c>
      <c r="C33" s="35">
        <v>151935</v>
      </c>
      <c r="D33" s="37">
        <v>0.13972832068966934</v>
      </c>
      <c r="E33" s="35">
        <v>344</v>
      </c>
      <c r="F33" s="37">
        <v>1.7751479289940919</v>
      </c>
      <c r="G33" s="35">
        <v>394</v>
      </c>
      <c r="H33" s="37">
        <v>-0.75566750629723067</v>
      </c>
      <c r="I33" s="35">
        <v>4855</v>
      </c>
      <c r="J33" s="37">
        <v>-0.14397367338543354</v>
      </c>
      <c r="K33" s="35">
        <v>11857</v>
      </c>
      <c r="L33" s="37">
        <v>0.10976021614319542</v>
      </c>
      <c r="M33" s="35">
        <v>17450</v>
      </c>
      <c r="N33" s="37">
        <v>5.1602545725581983E-2</v>
      </c>
      <c r="O33" s="35">
        <v>24003</v>
      </c>
      <c r="P33" s="37">
        <v>0.3260188087774285</v>
      </c>
      <c r="Q33" s="35">
        <v>39815</v>
      </c>
      <c r="R33" s="37">
        <v>-0.54206634692246514</v>
      </c>
      <c r="S33" s="35">
        <v>18025</v>
      </c>
      <c r="T33" s="37">
        <v>0.34515392751768292</v>
      </c>
      <c r="U33" s="35">
        <v>41844</v>
      </c>
      <c r="V33" s="37">
        <v>-1.5666901905433961</v>
      </c>
      <c r="W33" s="35">
        <v>5349</v>
      </c>
      <c r="X33" s="37">
        <v>-0.16797312430011369</v>
      </c>
      <c r="Y33" s="35">
        <v>298421</v>
      </c>
      <c r="Z33" s="37">
        <v>-0.17762048756990723</v>
      </c>
    </row>
    <row r="34" spans="1:26" s="65" customFormat="1" ht="10.35" customHeight="1">
      <c r="A34" s="36"/>
      <c r="B34" s="30" t="s">
        <v>94</v>
      </c>
      <c r="C34" s="40">
        <v>151934</v>
      </c>
      <c r="D34" s="38" t="s">
        <v>44</v>
      </c>
      <c r="E34" s="40">
        <v>344</v>
      </c>
      <c r="F34" s="38">
        <v>0</v>
      </c>
      <c r="G34" s="40">
        <v>392</v>
      </c>
      <c r="H34" s="38">
        <v>-0.50761421319797106</v>
      </c>
      <c r="I34" s="40">
        <v>4848</v>
      </c>
      <c r="J34" s="38">
        <v>-0.14418125643665958</v>
      </c>
      <c r="K34" s="40">
        <v>11898</v>
      </c>
      <c r="L34" s="38">
        <v>0.34578729864214175</v>
      </c>
      <c r="M34" s="40">
        <v>17482</v>
      </c>
      <c r="N34" s="38">
        <v>0.18338108882520743</v>
      </c>
      <c r="O34" s="40">
        <v>23962</v>
      </c>
      <c r="P34" s="38">
        <v>-0.17081198183560575</v>
      </c>
      <c r="Q34" s="40">
        <v>39755</v>
      </c>
      <c r="R34" s="38">
        <v>-0.15069697350245104</v>
      </c>
      <c r="S34" s="40">
        <v>18089</v>
      </c>
      <c r="T34" s="38">
        <v>0.35506241331484389</v>
      </c>
      <c r="U34" s="40">
        <v>41436</v>
      </c>
      <c r="V34" s="38">
        <v>-0.97505018640665631</v>
      </c>
      <c r="W34" s="40">
        <v>5353</v>
      </c>
      <c r="X34" s="38">
        <v>7.478033277248386E-2</v>
      </c>
      <c r="Y34" s="40">
        <v>298011</v>
      </c>
      <c r="Z34" s="38">
        <v>-0.13738979495411252</v>
      </c>
    </row>
    <row r="35" spans="1:26" s="65" customFormat="1" ht="10.35" customHeight="1">
      <c r="A35" s="39">
        <v>2006</v>
      </c>
      <c r="B35" s="14" t="s">
        <v>16</v>
      </c>
      <c r="C35" s="35">
        <v>151833</v>
      </c>
      <c r="D35" s="37">
        <v>-6.6476233101220306E-2</v>
      </c>
      <c r="E35" s="35">
        <v>341</v>
      </c>
      <c r="F35" s="37">
        <v>-0.8720930232558155</v>
      </c>
      <c r="G35" s="35">
        <v>394</v>
      </c>
      <c r="H35" s="37">
        <v>0.51020408163264808</v>
      </c>
      <c r="I35" s="35">
        <v>4842</v>
      </c>
      <c r="J35" s="37">
        <v>-0.12376237623762387</v>
      </c>
      <c r="K35" s="35">
        <v>11950</v>
      </c>
      <c r="L35" s="37">
        <v>0.43704824340224935</v>
      </c>
      <c r="M35" s="35">
        <v>17527</v>
      </c>
      <c r="N35" s="37">
        <v>0.25740761926553724</v>
      </c>
      <c r="O35" s="35">
        <v>23966</v>
      </c>
      <c r="P35" s="37" t="s">
        <v>44</v>
      </c>
      <c r="Q35" s="35">
        <v>39631</v>
      </c>
      <c r="R35" s="37">
        <v>-0.3119104515155291</v>
      </c>
      <c r="S35" s="35">
        <v>18127</v>
      </c>
      <c r="T35" s="37">
        <v>0.21007241970258939</v>
      </c>
      <c r="U35" s="35">
        <v>41036</v>
      </c>
      <c r="V35" s="37">
        <v>-0.96534414518776313</v>
      </c>
      <c r="W35" s="35">
        <v>5450</v>
      </c>
      <c r="X35" s="37">
        <v>1.8120679992527533</v>
      </c>
      <c r="Y35" s="35">
        <v>297570</v>
      </c>
      <c r="Z35" s="37">
        <v>-0.14798111479106257</v>
      </c>
    </row>
    <row r="36" spans="1:26" s="65" customFormat="1" ht="10.35" customHeight="1">
      <c r="A36" s="13"/>
      <c r="B36" s="14" t="s">
        <v>17</v>
      </c>
      <c r="C36" s="35">
        <v>151839</v>
      </c>
      <c r="D36" s="37" t="s">
        <v>44</v>
      </c>
      <c r="E36" s="35">
        <v>340</v>
      </c>
      <c r="F36" s="37">
        <v>-0.29325513196480912</v>
      </c>
      <c r="G36" s="35">
        <v>390</v>
      </c>
      <c r="H36" s="37">
        <v>-1.0152284263959421</v>
      </c>
      <c r="I36" s="35">
        <v>4856</v>
      </c>
      <c r="J36" s="37">
        <v>0.28913672036348093</v>
      </c>
      <c r="K36" s="35">
        <v>12003</v>
      </c>
      <c r="L36" s="37">
        <v>0.44351464435146148</v>
      </c>
      <c r="M36" s="35">
        <v>17589</v>
      </c>
      <c r="N36" s="37">
        <v>0.35373994408627318</v>
      </c>
      <c r="O36" s="35">
        <v>23963</v>
      </c>
      <c r="P36" s="37" t="s">
        <v>44</v>
      </c>
      <c r="Q36" s="35">
        <v>39554</v>
      </c>
      <c r="R36" s="37">
        <v>-0.19429234690014896</v>
      </c>
      <c r="S36" s="35">
        <v>18138</v>
      </c>
      <c r="T36" s="37">
        <v>6.0682959121760582E-2</v>
      </c>
      <c r="U36" s="35">
        <v>40995</v>
      </c>
      <c r="V36" s="37">
        <v>-9.9912272151281289E-2</v>
      </c>
      <c r="W36" s="35">
        <v>5479</v>
      </c>
      <c r="X36" s="37">
        <v>0.53211009174312096</v>
      </c>
      <c r="Y36" s="35">
        <v>297557</v>
      </c>
      <c r="Z36" s="37" t="s">
        <v>44</v>
      </c>
    </row>
    <row r="37" spans="1:26" s="65" customFormat="1" ht="10.35" customHeight="1">
      <c r="A37" s="13"/>
      <c r="B37" s="14" t="s">
        <v>18</v>
      </c>
      <c r="C37" s="35">
        <v>151918</v>
      </c>
      <c r="D37" s="37">
        <v>5.2028793656444527E-2</v>
      </c>
      <c r="E37" s="35">
        <v>338</v>
      </c>
      <c r="F37" s="37">
        <v>-0.58823529411764497</v>
      </c>
      <c r="G37" s="35">
        <v>391</v>
      </c>
      <c r="H37" s="37">
        <v>0.2564102564102555</v>
      </c>
      <c r="I37" s="35">
        <v>4886</v>
      </c>
      <c r="J37" s="37">
        <v>0.61779242174628823</v>
      </c>
      <c r="K37" s="35">
        <v>12055</v>
      </c>
      <c r="L37" s="37">
        <v>0.43322502707656696</v>
      </c>
      <c r="M37" s="35">
        <v>17670</v>
      </c>
      <c r="N37" s="37">
        <v>0.46051509466142893</v>
      </c>
      <c r="O37" s="35">
        <v>23922</v>
      </c>
      <c r="P37" s="37">
        <v>-0.17109710804156242</v>
      </c>
      <c r="Q37" s="35">
        <v>39497</v>
      </c>
      <c r="R37" s="37">
        <v>-0.14410679071649168</v>
      </c>
      <c r="S37" s="35">
        <v>18237</v>
      </c>
      <c r="T37" s="37">
        <v>0.54581541515050791</v>
      </c>
      <c r="U37" s="35">
        <v>40658</v>
      </c>
      <c r="V37" s="37">
        <v>-0.82205146969142051</v>
      </c>
      <c r="W37" s="35">
        <v>5532</v>
      </c>
      <c r="X37" s="37">
        <v>0.96732980470888297</v>
      </c>
      <c r="Y37" s="35">
        <v>297434</v>
      </c>
      <c r="Z37" s="37" t="s">
        <v>44</v>
      </c>
    </row>
    <row r="38" spans="1:26" s="65" customFormat="1" ht="10.35" customHeight="1">
      <c r="A38" s="13"/>
      <c r="B38" s="14" t="s">
        <v>7</v>
      </c>
      <c r="C38" s="35">
        <v>151952</v>
      </c>
      <c r="D38" s="37" t="s">
        <v>44</v>
      </c>
      <c r="E38" s="35">
        <v>337</v>
      </c>
      <c r="F38" s="37">
        <v>-0.29585798816568198</v>
      </c>
      <c r="G38" s="35">
        <v>395</v>
      </c>
      <c r="H38" s="37">
        <v>1.0230179028132946</v>
      </c>
      <c r="I38" s="35">
        <v>4896</v>
      </c>
      <c r="J38" s="37">
        <v>0.20466639377814122</v>
      </c>
      <c r="K38" s="35">
        <v>12058</v>
      </c>
      <c r="L38" s="37" t="s">
        <v>44</v>
      </c>
      <c r="M38" s="35">
        <v>17686</v>
      </c>
      <c r="N38" s="37">
        <v>9.0548953027735912E-2</v>
      </c>
      <c r="O38" s="35">
        <v>23944</v>
      </c>
      <c r="P38" s="37">
        <v>9.1965554719508624E-2</v>
      </c>
      <c r="Q38" s="35">
        <v>39360</v>
      </c>
      <c r="R38" s="37">
        <v>-0.34686178697116432</v>
      </c>
      <c r="S38" s="35">
        <v>18224</v>
      </c>
      <c r="T38" s="37">
        <v>-7.1283654109777217E-2</v>
      </c>
      <c r="U38" s="35">
        <v>40256</v>
      </c>
      <c r="V38" s="37">
        <v>-0.98873530424516964</v>
      </c>
      <c r="W38" s="35">
        <v>5552</v>
      </c>
      <c r="X38" s="37">
        <v>0.36153289949385492</v>
      </c>
      <c r="Y38" s="35">
        <v>296974</v>
      </c>
      <c r="Z38" s="37">
        <v>-0.15465615901343321</v>
      </c>
    </row>
    <row r="39" spans="1:26" s="65" customFormat="1" ht="10.35" customHeight="1">
      <c r="A39" s="13"/>
      <c r="B39" s="14" t="s">
        <v>8</v>
      </c>
      <c r="C39" s="35">
        <v>151844</v>
      </c>
      <c r="D39" s="37">
        <v>-7.107507633989929E-2</v>
      </c>
      <c r="E39" s="108">
        <v>339</v>
      </c>
      <c r="F39" s="109">
        <v>0.59347181008901906</v>
      </c>
      <c r="G39" s="108">
        <v>400</v>
      </c>
      <c r="H39" s="109">
        <v>1.2658227848101333</v>
      </c>
      <c r="I39" s="108">
        <v>4871</v>
      </c>
      <c r="J39" s="109">
        <v>-0.51062091503267792</v>
      </c>
      <c r="K39" s="108">
        <v>12075</v>
      </c>
      <c r="L39" s="109">
        <v>0.14098523801624463</v>
      </c>
      <c r="M39" s="35">
        <v>17685</v>
      </c>
      <c r="N39" s="37" t="s">
        <v>44</v>
      </c>
      <c r="O39" s="35">
        <v>23942</v>
      </c>
      <c r="P39" s="37" t="s">
        <v>44</v>
      </c>
      <c r="Q39" s="35">
        <v>39307</v>
      </c>
      <c r="R39" s="37">
        <v>-0.1346544715447151</v>
      </c>
      <c r="S39" s="35">
        <v>18310</v>
      </c>
      <c r="T39" s="37">
        <v>0.47190517998243475</v>
      </c>
      <c r="U39" s="35">
        <v>39712</v>
      </c>
      <c r="V39" s="37">
        <v>-1.3513513513513487</v>
      </c>
      <c r="W39" s="35">
        <v>5556</v>
      </c>
      <c r="X39" s="37">
        <v>7.2046109510082168E-2</v>
      </c>
      <c r="Y39" s="35">
        <v>296356</v>
      </c>
      <c r="Z39" s="37">
        <v>-0.20809902550391612</v>
      </c>
    </row>
    <row r="40" spans="1:26" s="65" customFormat="1" ht="10.35" customHeight="1">
      <c r="A40" s="13"/>
      <c r="B40" s="14" t="s">
        <v>9</v>
      </c>
      <c r="C40" s="35">
        <v>151806</v>
      </c>
      <c r="D40" s="37" t="s">
        <v>44</v>
      </c>
      <c r="E40" s="35">
        <v>342</v>
      </c>
      <c r="F40" s="37">
        <v>0.88495575221239076</v>
      </c>
      <c r="G40" s="35">
        <v>400</v>
      </c>
      <c r="H40" s="37">
        <v>0</v>
      </c>
      <c r="I40" s="35">
        <v>4909</v>
      </c>
      <c r="J40" s="37">
        <v>0.78012728392526931</v>
      </c>
      <c r="K40" s="35">
        <v>12102</v>
      </c>
      <c r="L40" s="37">
        <v>0.22360248447204079</v>
      </c>
      <c r="M40" s="35">
        <v>17753</v>
      </c>
      <c r="N40" s="37">
        <v>0.38450664404863222</v>
      </c>
      <c r="O40" s="35">
        <v>24008</v>
      </c>
      <c r="P40" s="37">
        <v>0.27566619330048336</v>
      </c>
      <c r="Q40" s="35">
        <v>39223</v>
      </c>
      <c r="R40" s="37">
        <v>-0.21370239397562329</v>
      </c>
      <c r="S40" s="35">
        <v>18364</v>
      </c>
      <c r="T40" s="37">
        <v>0.29492080830146872</v>
      </c>
      <c r="U40" s="35">
        <v>39527</v>
      </c>
      <c r="V40" s="37">
        <v>-0.46585414987913021</v>
      </c>
      <c r="W40" s="35">
        <v>5935</v>
      </c>
      <c r="X40" s="37">
        <v>6.8214542836573022</v>
      </c>
      <c r="Y40" s="35">
        <v>296616</v>
      </c>
      <c r="Z40" s="37">
        <v>8.7732321937128432E-2</v>
      </c>
    </row>
    <row r="41" spans="1:26" s="65" customFormat="1" ht="10.35" customHeight="1">
      <c r="A41" s="13"/>
      <c r="B41" s="14" t="s">
        <v>10</v>
      </c>
      <c r="C41" s="35">
        <v>151991</v>
      </c>
      <c r="D41" s="37">
        <v>0.12186606589990046</v>
      </c>
      <c r="E41" s="35">
        <v>341</v>
      </c>
      <c r="F41" s="37">
        <v>-0.29239766081871066</v>
      </c>
      <c r="G41" s="35">
        <v>399</v>
      </c>
      <c r="H41" s="37">
        <v>-0.24999999999999467</v>
      </c>
      <c r="I41" s="35">
        <v>4914</v>
      </c>
      <c r="J41" s="37">
        <v>0.10185373803217601</v>
      </c>
      <c r="K41" s="35">
        <v>12181</v>
      </c>
      <c r="L41" s="37">
        <v>0.65278466369194099</v>
      </c>
      <c r="M41" s="35">
        <v>17835</v>
      </c>
      <c r="N41" s="37">
        <v>0.46189376443417363</v>
      </c>
      <c r="O41" s="35">
        <v>24058</v>
      </c>
      <c r="P41" s="37">
        <v>0.20826391202932726</v>
      </c>
      <c r="Q41" s="35">
        <v>39257</v>
      </c>
      <c r="R41" s="37">
        <v>8.6683833465062143E-2</v>
      </c>
      <c r="S41" s="35">
        <v>18438</v>
      </c>
      <c r="T41" s="37">
        <v>0.40296231757785961</v>
      </c>
      <c r="U41" s="35">
        <v>39175</v>
      </c>
      <c r="V41" s="37">
        <v>-0.89053052343966987</v>
      </c>
      <c r="W41" s="35">
        <v>5814</v>
      </c>
      <c r="X41" s="37">
        <v>-2.0387531592249375</v>
      </c>
      <c r="Y41" s="35">
        <v>296568</v>
      </c>
      <c r="Z41" s="37" t="s">
        <v>44</v>
      </c>
    </row>
    <row r="42" spans="1:26" s="65" customFormat="1" ht="10.35" customHeight="1">
      <c r="A42" s="13"/>
      <c r="B42" s="14" t="s">
        <v>11</v>
      </c>
      <c r="C42" s="35">
        <v>152176</v>
      </c>
      <c r="D42" s="37">
        <v>0.12171773328684132</v>
      </c>
      <c r="E42" s="35">
        <v>342</v>
      </c>
      <c r="F42" s="37">
        <v>0.29325513196480912</v>
      </c>
      <c r="G42" s="35">
        <v>401</v>
      </c>
      <c r="H42" s="37">
        <v>0.50125313283209127</v>
      </c>
      <c r="I42" s="35">
        <v>4920</v>
      </c>
      <c r="J42" s="37">
        <v>0.12210012210012167</v>
      </c>
      <c r="K42" s="35">
        <v>12202</v>
      </c>
      <c r="L42" s="37">
        <v>0.17239963878170617</v>
      </c>
      <c r="M42" s="35">
        <v>17865</v>
      </c>
      <c r="N42" s="37">
        <v>0.1682085786375076</v>
      </c>
      <c r="O42" s="35">
        <v>24168</v>
      </c>
      <c r="P42" s="37">
        <v>0.45722836478510054</v>
      </c>
      <c r="Q42" s="35">
        <v>39228</v>
      </c>
      <c r="R42" s="37">
        <v>-7.3872175662936801E-2</v>
      </c>
      <c r="S42" s="35">
        <v>18470</v>
      </c>
      <c r="T42" s="37">
        <v>0.17355461546806339</v>
      </c>
      <c r="U42" s="35">
        <v>39175</v>
      </c>
      <c r="V42" s="37" t="s">
        <v>44</v>
      </c>
      <c r="W42" s="35">
        <v>5749</v>
      </c>
      <c r="X42" s="37">
        <v>-1.1179910560715545</v>
      </c>
      <c r="Y42" s="35">
        <v>296831</v>
      </c>
      <c r="Z42" s="37">
        <v>8.8681179358518492E-2</v>
      </c>
    </row>
    <row r="43" spans="1:26" s="65" customFormat="1" ht="10.35" customHeight="1">
      <c r="A43" s="13"/>
      <c r="B43" s="14" t="s">
        <v>12</v>
      </c>
      <c r="C43" s="35">
        <v>152195</v>
      </c>
      <c r="D43" s="37" t="s">
        <v>44</v>
      </c>
      <c r="E43" s="35">
        <v>345</v>
      </c>
      <c r="F43" s="37">
        <v>0.87719298245614308</v>
      </c>
      <c r="G43" s="35">
        <v>400</v>
      </c>
      <c r="H43" s="37">
        <v>-0.24937655860348684</v>
      </c>
      <c r="I43" s="35">
        <v>4920</v>
      </c>
      <c r="J43" s="37">
        <v>0</v>
      </c>
      <c r="K43" s="35">
        <v>12260</v>
      </c>
      <c r="L43" s="37">
        <v>0.47533191280118015</v>
      </c>
      <c r="M43" s="35">
        <v>17925</v>
      </c>
      <c r="N43" s="37">
        <v>0.33585222502099388</v>
      </c>
      <c r="O43" s="35">
        <v>24221</v>
      </c>
      <c r="P43" s="37">
        <v>0.21929824561404132</v>
      </c>
      <c r="Q43" s="35">
        <v>38960</v>
      </c>
      <c r="R43" s="37">
        <v>-0.68318547975935173</v>
      </c>
      <c r="S43" s="35">
        <v>18473</v>
      </c>
      <c r="T43" s="37" t="s">
        <v>44</v>
      </c>
      <c r="U43" s="35">
        <v>39041</v>
      </c>
      <c r="V43" s="37">
        <v>-0.34205488194001266</v>
      </c>
      <c r="W43" s="35">
        <v>5840</v>
      </c>
      <c r="X43" s="37">
        <v>1.5828839798225802</v>
      </c>
      <c r="Y43" s="35">
        <v>296655</v>
      </c>
      <c r="Z43" s="37">
        <v>-5.9292998372806327E-2</v>
      </c>
    </row>
    <row r="44" spans="1:26" s="65" customFormat="1" ht="10.35" customHeight="1">
      <c r="A44" s="13"/>
      <c r="B44" s="14" t="s">
        <v>13</v>
      </c>
      <c r="C44" s="35">
        <v>152302</v>
      </c>
      <c r="D44" s="37">
        <v>7.0304543513266538E-2</v>
      </c>
      <c r="E44" s="35">
        <v>344</v>
      </c>
      <c r="F44" s="37">
        <v>-0.28985507246376274</v>
      </c>
      <c r="G44" s="35">
        <v>404</v>
      </c>
      <c r="H44" s="37">
        <v>1</v>
      </c>
      <c r="I44" s="35">
        <v>4895</v>
      </c>
      <c r="J44" s="37">
        <v>-0.50813008130081716</v>
      </c>
      <c r="K44" s="35">
        <v>12276</v>
      </c>
      <c r="L44" s="37">
        <v>0.13050570962480634</v>
      </c>
      <c r="M44" s="35">
        <v>17919</v>
      </c>
      <c r="N44" s="37" t="s">
        <v>44</v>
      </c>
      <c r="O44" s="35">
        <v>24262</v>
      </c>
      <c r="P44" s="37">
        <v>0.16927459642459564</v>
      </c>
      <c r="Q44" s="35">
        <v>38727</v>
      </c>
      <c r="R44" s="37">
        <v>-0.59804928131417245</v>
      </c>
      <c r="S44" s="35">
        <v>18421</v>
      </c>
      <c r="T44" s="37">
        <v>-0.28149190710766714</v>
      </c>
      <c r="U44" s="35">
        <v>38724</v>
      </c>
      <c r="V44" s="37">
        <v>-0.81196690658538184</v>
      </c>
      <c r="W44" s="35">
        <v>5900</v>
      </c>
      <c r="X44" s="37">
        <v>1.0273972602739656</v>
      </c>
      <c r="Y44" s="35">
        <v>296255</v>
      </c>
      <c r="Z44" s="37">
        <v>-0.13483676324349547</v>
      </c>
    </row>
    <row r="45" spans="1:26" s="65" customFormat="1" ht="10.35" customHeight="1">
      <c r="A45" s="13"/>
      <c r="B45" s="14"/>
      <c r="C45" s="35"/>
      <c r="D45" s="37"/>
      <c r="E45" s="35"/>
      <c r="F45" s="37"/>
      <c r="G45" s="35"/>
      <c r="H45" s="37"/>
      <c r="I45" s="35"/>
      <c r="J45" s="37"/>
      <c r="K45" s="35"/>
      <c r="L45" s="37"/>
      <c r="M45" s="35"/>
      <c r="N45" s="37"/>
      <c r="O45" s="35"/>
      <c r="P45" s="37"/>
      <c r="Q45" s="35"/>
      <c r="R45" s="37"/>
      <c r="S45" s="35"/>
      <c r="T45" s="37"/>
      <c r="U45" s="35"/>
      <c r="V45" s="37"/>
      <c r="W45" s="35"/>
      <c r="X45" s="37"/>
      <c r="Y45" s="35"/>
      <c r="Z45" s="37"/>
    </row>
    <row r="46" spans="1:26" s="65" customFormat="1" ht="10.35" customHeight="1">
      <c r="A46" s="36"/>
      <c r="B46" s="30"/>
      <c r="C46" s="40"/>
      <c r="D46" s="38"/>
      <c r="E46" s="40"/>
      <c r="F46" s="38"/>
      <c r="G46" s="40"/>
      <c r="H46" s="38"/>
      <c r="I46" s="40"/>
      <c r="J46" s="38"/>
      <c r="K46" s="40"/>
      <c r="L46" s="38"/>
      <c r="M46" s="40"/>
      <c r="N46" s="38"/>
      <c r="O46" s="40"/>
      <c r="P46" s="38"/>
      <c r="Q46" s="40"/>
      <c r="R46" s="38"/>
      <c r="S46" s="40"/>
      <c r="T46" s="38"/>
      <c r="U46" s="40"/>
      <c r="V46" s="38"/>
      <c r="W46" s="40"/>
      <c r="X46" s="38"/>
      <c r="Y46" s="40"/>
      <c r="Z46" s="38"/>
    </row>
    <row r="47" spans="1:26" s="41" customFormat="1" ht="11.45" customHeight="1">
      <c r="B47" s="42" t="s">
        <v>53</v>
      </c>
      <c r="C47" s="41" t="s">
        <v>52</v>
      </c>
    </row>
    <row r="48" spans="1:26" s="41" customFormat="1" ht="11.25" hidden="1">
      <c r="B48" s="42" t="s">
        <v>53</v>
      </c>
      <c r="C48" s="41" t="s">
        <v>45</v>
      </c>
    </row>
  </sheetData>
  <mergeCells count="2">
    <mergeCell ref="O6:P6"/>
    <mergeCell ref="O5:P5"/>
  </mergeCells>
  <phoneticPr fontId="5" type="noConversion"/>
  <printOptions horizontalCentered="1" verticalCentered="1"/>
  <pageMargins left="0.31496062992125984" right="0.31496062992125984" top="0" bottom="0" header="0.51181102362204722"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11"/>
  <sheetViews>
    <sheetView showGridLines="0" workbookViewId="0">
      <pane xSplit="3" ySplit="7" topLeftCell="D91" activePane="bottomRight" state="frozen"/>
      <selection activeCell="C430" sqref="C430"/>
      <selection pane="topRight" activeCell="C430" sqref="C430"/>
      <selection pane="bottomLeft" activeCell="C430" sqref="C430"/>
      <selection pane="bottomRight" activeCell="E98" sqref="E98"/>
    </sheetView>
  </sheetViews>
  <sheetFormatPr defaultColWidth="17.625" defaultRowHeight="12"/>
  <cols>
    <col min="1" max="1" width="7" style="45" customWidth="1"/>
    <col min="2" max="2" width="2.875" style="45" customWidth="1"/>
    <col min="3" max="3" width="5.25" style="45" customWidth="1"/>
    <col min="4" max="4" width="2.25" style="45" customWidth="1"/>
    <col min="5" max="5" width="10.25" style="45" customWidth="1"/>
    <col min="6" max="6" width="3.625" style="45" customWidth="1"/>
    <col min="7" max="7" width="3.625" style="48" customWidth="1"/>
    <col min="8" max="8" width="9.875" style="45" customWidth="1"/>
    <col min="9" max="9" width="1.875" style="45" customWidth="1"/>
    <col min="10" max="10" width="6.5" style="45" customWidth="1"/>
    <col min="11" max="11" width="0.5" style="45" customWidth="1"/>
    <col min="12" max="12" width="1.625" style="45" customWidth="1"/>
    <col min="13" max="13" width="10.875" style="45" customWidth="1"/>
    <col min="14" max="14" width="1.875" style="45" customWidth="1"/>
    <col min="15" max="15" width="6.5" style="45" customWidth="1"/>
    <col min="16" max="16" width="0.5" style="45" customWidth="1"/>
    <col min="17" max="17" width="3.625" style="48" customWidth="1"/>
    <col min="18" max="18" width="3.625" style="45" customWidth="1"/>
    <col min="19" max="19" width="9.75" style="45" customWidth="1"/>
    <col min="20" max="20" width="1.875" style="45" customWidth="1"/>
    <col min="21" max="21" width="5.875" style="45" customWidth="1"/>
    <col min="22" max="23" width="0.5" style="45" customWidth="1"/>
    <col min="24" max="24" width="6.5" style="45" customWidth="1"/>
    <col min="25" max="25" width="0.5" style="45" customWidth="1"/>
    <col min="26" max="26" width="1.625" style="45" customWidth="1"/>
    <col min="27" max="27" width="10.875" style="45" customWidth="1"/>
    <col min="28" max="28" width="1.875" style="45" customWidth="1"/>
    <col min="29" max="29" width="5.875" style="45" customWidth="1"/>
    <col min="30" max="31" width="0.5" style="45" customWidth="1"/>
    <col min="32" max="32" width="6.5" style="45" customWidth="1"/>
    <col min="33" max="33" width="0.875" style="45" customWidth="1"/>
    <col min="34" max="34" width="8.375" style="45" customWidth="1"/>
    <col min="35" max="35" width="23" style="48" customWidth="1"/>
    <col min="36" max="16384" width="17.625" style="45"/>
  </cols>
  <sheetData>
    <row r="1" spans="1:34" ht="18.75">
      <c r="A1" s="113" t="s">
        <v>90</v>
      </c>
      <c r="B1" s="114"/>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158"/>
    </row>
    <row r="2" spans="1:34" ht="2.25" customHeight="1">
      <c r="C2" s="43"/>
      <c r="D2" s="43"/>
      <c r="E2" s="43"/>
      <c r="F2" s="43"/>
      <c r="G2" s="67"/>
      <c r="H2" s="43"/>
      <c r="I2" s="43"/>
      <c r="J2" s="43"/>
      <c r="K2" s="43"/>
      <c r="L2" s="43"/>
      <c r="M2" s="43"/>
      <c r="N2" s="43"/>
      <c r="O2" s="43"/>
      <c r="P2" s="43"/>
      <c r="Q2" s="67"/>
      <c r="R2" s="43"/>
      <c r="S2" s="43"/>
      <c r="T2" s="43"/>
      <c r="U2" s="43"/>
      <c r="V2" s="43"/>
      <c r="W2" s="43"/>
      <c r="X2" s="43"/>
      <c r="Y2" s="43"/>
      <c r="Z2" s="43"/>
      <c r="AA2" s="43"/>
      <c r="AB2" s="43"/>
      <c r="AC2" s="43"/>
      <c r="AD2" s="43"/>
      <c r="AE2" s="43"/>
      <c r="AF2" s="43"/>
      <c r="AG2" s="43"/>
      <c r="AH2" s="65"/>
    </row>
    <row r="3" spans="1:34">
      <c r="F3" s="46"/>
      <c r="G3" s="47" t="s">
        <v>60</v>
      </c>
      <c r="H3" s="47"/>
      <c r="I3" s="47"/>
      <c r="J3" s="44"/>
      <c r="K3" s="44"/>
      <c r="L3" s="44"/>
      <c r="M3" s="44"/>
      <c r="N3" s="44"/>
      <c r="O3" s="44"/>
      <c r="P3" s="44"/>
      <c r="Q3" s="105"/>
      <c r="R3" s="48"/>
      <c r="S3" s="47" t="s">
        <v>61</v>
      </c>
      <c r="T3" s="47"/>
      <c r="U3" s="44"/>
      <c r="V3" s="44"/>
      <c r="W3" s="44"/>
      <c r="X3" s="44"/>
      <c r="Y3" s="44"/>
      <c r="Z3" s="44"/>
      <c r="AA3" s="44"/>
      <c r="AB3" s="44"/>
      <c r="AC3" s="44"/>
      <c r="AD3" s="44"/>
      <c r="AE3" s="44"/>
      <c r="AF3" s="44"/>
      <c r="AG3" s="44"/>
      <c r="AH3" s="44"/>
    </row>
    <row r="4" spans="1:34">
      <c r="F4" s="46"/>
      <c r="H4" s="47"/>
      <c r="I4" s="47"/>
      <c r="J4" s="44"/>
      <c r="K4" s="44"/>
      <c r="L4" s="48"/>
      <c r="M4" s="44" t="s">
        <v>62</v>
      </c>
      <c r="N4" s="44"/>
      <c r="O4" s="44"/>
      <c r="P4" s="44"/>
      <c r="Q4" s="68"/>
      <c r="R4" s="48"/>
      <c r="S4" s="47"/>
      <c r="T4" s="47"/>
      <c r="U4" s="44"/>
      <c r="V4" s="44"/>
      <c r="W4" s="48"/>
      <c r="X4" s="44"/>
      <c r="Y4" s="44"/>
      <c r="Z4" s="44"/>
      <c r="AA4" s="44" t="s">
        <v>62</v>
      </c>
      <c r="AB4" s="44"/>
      <c r="AC4" s="44"/>
      <c r="AD4" s="44"/>
      <c r="AE4" s="44"/>
      <c r="AF4" s="44"/>
      <c r="AG4" s="44"/>
      <c r="AH4" s="44"/>
    </row>
    <row r="5" spans="1:34" ht="13.5" customHeight="1">
      <c r="A5" s="49"/>
      <c r="B5" s="49"/>
      <c r="F5" s="46"/>
      <c r="H5" s="56" t="s">
        <v>63</v>
      </c>
      <c r="I5" s="55"/>
      <c r="J5" s="56"/>
      <c r="K5" s="44"/>
      <c r="L5" s="48"/>
      <c r="M5" s="56" t="s">
        <v>64</v>
      </c>
      <c r="N5" s="56"/>
      <c r="O5" s="56"/>
      <c r="P5" s="56"/>
      <c r="Q5" s="68"/>
      <c r="R5" s="48"/>
      <c r="S5" s="56" t="s">
        <v>63</v>
      </c>
      <c r="T5" s="56"/>
      <c r="U5" s="56"/>
      <c r="V5" s="56"/>
      <c r="W5" s="56"/>
      <c r="X5" s="56"/>
      <c r="Y5" s="56"/>
      <c r="Z5" s="44"/>
      <c r="AA5" s="56" t="s">
        <v>64</v>
      </c>
      <c r="AB5" s="56"/>
      <c r="AC5" s="56"/>
      <c r="AD5" s="56"/>
      <c r="AE5" s="56"/>
      <c r="AF5" s="56"/>
      <c r="AG5" s="56"/>
      <c r="AH5" s="56"/>
    </row>
    <row r="6" spans="1:34" ht="24">
      <c r="A6" s="70" t="s">
        <v>65</v>
      </c>
      <c r="B6" s="71"/>
      <c r="C6" s="54" t="s">
        <v>66</v>
      </c>
      <c r="E6" s="69" t="s">
        <v>67</v>
      </c>
      <c r="F6" s="51"/>
      <c r="G6" s="53"/>
      <c r="H6" s="72" t="s">
        <v>68</v>
      </c>
      <c r="I6" s="52"/>
      <c r="J6" s="73" t="s">
        <v>69</v>
      </c>
      <c r="K6" s="47"/>
      <c r="L6" s="53"/>
      <c r="M6" s="72" t="s">
        <v>68</v>
      </c>
      <c r="N6" s="47"/>
      <c r="O6" s="73" t="s">
        <v>69</v>
      </c>
      <c r="P6" s="47"/>
      <c r="Q6" s="74"/>
      <c r="R6" s="53"/>
      <c r="S6" s="72" t="s">
        <v>68</v>
      </c>
      <c r="T6" s="52"/>
      <c r="U6" s="117" t="s">
        <v>70</v>
      </c>
      <c r="V6" s="44"/>
      <c r="W6" s="53"/>
      <c r="X6" s="73" t="s">
        <v>69</v>
      </c>
      <c r="Y6" s="47"/>
      <c r="Z6" s="48"/>
      <c r="AA6" s="72" t="s">
        <v>68</v>
      </c>
      <c r="AB6" s="47"/>
      <c r="AC6" s="118" t="s">
        <v>70</v>
      </c>
      <c r="AD6" s="44"/>
      <c r="AE6" s="44"/>
      <c r="AF6" s="73" t="s">
        <v>69</v>
      </c>
      <c r="AG6" s="47"/>
      <c r="AH6" s="70" t="s">
        <v>71</v>
      </c>
    </row>
    <row r="7" spans="1:34" ht="12" customHeight="1">
      <c r="A7" s="49"/>
      <c r="E7" s="49" t="s">
        <v>72</v>
      </c>
      <c r="F7" s="75"/>
      <c r="G7" s="49"/>
      <c r="H7" s="76" t="s">
        <v>73</v>
      </c>
      <c r="I7" s="76"/>
      <c r="J7" s="49" t="s">
        <v>74</v>
      </c>
      <c r="K7" s="49"/>
      <c r="L7" s="49"/>
      <c r="M7" s="49" t="s">
        <v>75</v>
      </c>
      <c r="N7" s="49"/>
      <c r="O7" s="49" t="s">
        <v>76</v>
      </c>
      <c r="P7" s="49"/>
      <c r="Q7" s="77"/>
      <c r="R7" s="49"/>
      <c r="S7" s="76" t="s">
        <v>77</v>
      </c>
      <c r="T7" s="76"/>
      <c r="U7" s="49"/>
      <c r="V7" s="49"/>
      <c r="W7" s="49"/>
      <c r="X7" s="49" t="s">
        <v>78</v>
      </c>
      <c r="Y7" s="49"/>
      <c r="Z7" s="49"/>
      <c r="AA7" s="49" t="s">
        <v>79</v>
      </c>
      <c r="AB7" s="49"/>
      <c r="AC7" s="49"/>
      <c r="AD7" s="48"/>
      <c r="AE7" s="48"/>
      <c r="AF7" s="49" t="s">
        <v>80</v>
      </c>
      <c r="AG7" s="49"/>
      <c r="AH7" s="49"/>
    </row>
    <row r="8" spans="1:34" ht="3" customHeight="1">
      <c r="A8" s="49"/>
      <c r="C8" s="50"/>
      <c r="D8" s="50"/>
      <c r="E8" s="78"/>
      <c r="F8" s="120"/>
      <c r="G8" s="79"/>
      <c r="H8" s="80"/>
      <c r="I8" s="80"/>
      <c r="J8" s="47"/>
      <c r="K8" s="47"/>
      <c r="L8" s="53"/>
      <c r="M8" s="80"/>
      <c r="N8" s="80"/>
      <c r="O8" s="47"/>
      <c r="P8" s="47"/>
      <c r="Q8" s="74"/>
      <c r="R8" s="47"/>
      <c r="S8" s="80"/>
      <c r="T8" s="80"/>
      <c r="U8" s="47"/>
      <c r="V8" s="44"/>
      <c r="W8" s="53"/>
      <c r="X8" s="47"/>
      <c r="Y8" s="47"/>
      <c r="Z8" s="44"/>
      <c r="AA8" s="80"/>
      <c r="AB8" s="80"/>
      <c r="AC8" s="47"/>
      <c r="AD8" s="44"/>
      <c r="AE8" s="44"/>
      <c r="AF8" s="47"/>
      <c r="AG8" s="47"/>
      <c r="AH8" s="53"/>
    </row>
    <row r="9" spans="1:34" ht="12" customHeight="1">
      <c r="A9" s="88" t="s">
        <v>111</v>
      </c>
      <c r="B9" s="89"/>
      <c r="C9" s="45" t="s">
        <v>7</v>
      </c>
      <c r="E9" s="59">
        <v>15487582000</v>
      </c>
      <c r="F9" s="120"/>
      <c r="G9" s="79"/>
      <c r="H9" s="81">
        <v>1383173065</v>
      </c>
      <c r="I9" s="80"/>
      <c r="J9" s="57">
        <v>8.9308522466579998E-2</v>
      </c>
      <c r="K9" s="47"/>
      <c r="L9" s="53"/>
      <c r="M9" s="81">
        <v>1383173065</v>
      </c>
      <c r="N9" s="80"/>
      <c r="O9" s="57">
        <v>8.9308522466579998E-2</v>
      </c>
      <c r="P9" s="47"/>
      <c r="Q9" s="74"/>
      <c r="R9" s="47"/>
      <c r="S9" s="81">
        <v>1169627424</v>
      </c>
      <c r="T9" s="80"/>
      <c r="U9" s="47"/>
      <c r="V9" s="44"/>
      <c r="W9" s="53"/>
      <c r="X9" s="57">
        <v>7.5520337777711208E-2</v>
      </c>
      <c r="Y9" s="47"/>
      <c r="Z9" s="44"/>
      <c r="AA9" s="81">
        <v>1169627424</v>
      </c>
      <c r="AB9" s="80"/>
      <c r="AC9" s="47"/>
      <c r="AD9" s="44"/>
      <c r="AE9" s="44"/>
      <c r="AF9" s="57">
        <v>7.5520337777711208E-2</v>
      </c>
      <c r="AG9" s="47"/>
      <c r="AH9" s="121">
        <v>8.5854349243565969E-2</v>
      </c>
    </row>
    <row r="10" spans="1:34" ht="12" customHeight="1">
      <c r="A10" s="49"/>
      <c r="C10" s="45" t="s">
        <v>8</v>
      </c>
      <c r="E10" s="59">
        <v>15487582000</v>
      </c>
      <c r="F10" s="120"/>
      <c r="G10" s="79"/>
      <c r="H10" s="81">
        <v>1069041362</v>
      </c>
      <c r="I10" s="80"/>
      <c r="J10" s="57">
        <v>6.9025711179446864E-2</v>
      </c>
      <c r="K10" s="47"/>
      <c r="L10" s="53"/>
      <c r="M10" s="81">
        <v>2452214427</v>
      </c>
      <c r="N10" s="80"/>
      <c r="O10" s="57">
        <v>0.15833423364602686</v>
      </c>
      <c r="P10" s="47"/>
      <c r="Q10" s="74"/>
      <c r="R10" s="47"/>
      <c r="S10" s="81">
        <v>1182905435</v>
      </c>
      <c r="T10" s="80"/>
      <c r="U10" s="47"/>
      <c r="V10" s="44"/>
      <c r="W10" s="53"/>
      <c r="X10" s="57">
        <v>7.6377670510477363E-2</v>
      </c>
      <c r="Y10" s="47"/>
      <c r="Z10" s="44"/>
      <c r="AA10" s="81">
        <v>2352532859</v>
      </c>
      <c r="AB10" s="80"/>
      <c r="AC10" s="47"/>
      <c r="AD10" s="44"/>
      <c r="AE10" s="44"/>
      <c r="AF10" s="57">
        <v>0.15189800828818856</v>
      </c>
      <c r="AG10" s="47"/>
      <c r="AH10" s="121">
        <v>0.17268334645644454</v>
      </c>
    </row>
    <row r="11" spans="1:34" ht="12" customHeight="1">
      <c r="A11" s="49"/>
      <c r="C11" s="45" t="s">
        <v>9</v>
      </c>
      <c r="E11" s="59">
        <v>15487582000</v>
      </c>
      <c r="F11" s="120"/>
      <c r="G11" s="79"/>
      <c r="H11" s="81">
        <v>1098832450</v>
      </c>
      <c r="I11" s="80"/>
      <c r="J11" s="57">
        <v>7.0949257928061338E-2</v>
      </c>
      <c r="K11" s="47"/>
      <c r="L11" s="53"/>
      <c r="M11" s="81">
        <v>3551046877</v>
      </c>
      <c r="N11" s="80"/>
      <c r="O11" s="57">
        <v>0.2292834915740882</v>
      </c>
      <c r="P11" s="47"/>
      <c r="Q11" s="74"/>
      <c r="R11" s="47"/>
      <c r="S11" s="81">
        <v>989456345</v>
      </c>
      <c r="T11" s="80"/>
      <c r="U11" s="47"/>
      <c r="V11" s="44"/>
      <c r="W11" s="53"/>
      <c r="X11" s="57">
        <v>6.3887077078913931E-2</v>
      </c>
      <c r="Y11" s="47"/>
      <c r="Z11" s="44"/>
      <c r="AA11" s="81">
        <v>3341989204</v>
      </c>
      <c r="AB11" s="80"/>
      <c r="AC11" s="47"/>
      <c r="AD11" s="44"/>
      <c r="AE11" s="44"/>
      <c r="AF11" s="57">
        <v>0.2157850853671025</v>
      </c>
      <c r="AG11" s="47"/>
      <c r="AH11" s="121">
        <v>0.24531256911469532</v>
      </c>
    </row>
    <row r="12" spans="1:34" ht="12" customHeight="1">
      <c r="A12" s="49"/>
      <c r="C12" s="45" t="s">
        <v>10</v>
      </c>
      <c r="E12" s="59">
        <v>15487582000</v>
      </c>
      <c r="F12" s="120"/>
      <c r="G12" s="79"/>
      <c r="H12" s="81">
        <v>1408451220</v>
      </c>
      <c r="I12" s="80"/>
      <c r="J12" s="57">
        <v>9.0940678796728888E-2</v>
      </c>
      <c r="K12" s="47"/>
      <c r="L12" s="53"/>
      <c r="M12" s="81">
        <v>4959498097</v>
      </c>
      <c r="N12" s="80"/>
      <c r="O12" s="57">
        <v>0.32022417037081707</v>
      </c>
      <c r="P12" s="47"/>
      <c r="Q12" s="74"/>
      <c r="R12" s="47"/>
      <c r="S12" s="81">
        <v>1425978600</v>
      </c>
      <c r="T12" s="80"/>
      <c r="U12" s="47"/>
      <c r="V12" s="44"/>
      <c r="W12" s="53"/>
      <c r="X12" s="57">
        <v>9.2072384184955405E-2</v>
      </c>
      <c r="Y12" s="47"/>
      <c r="Z12" s="44"/>
      <c r="AA12" s="81">
        <v>4767967804</v>
      </c>
      <c r="AB12" s="80"/>
      <c r="AC12" s="47"/>
      <c r="AD12" s="44"/>
      <c r="AE12" s="44"/>
      <c r="AF12" s="57">
        <v>0.30785746955205789</v>
      </c>
      <c r="AG12" s="47"/>
      <c r="AH12" s="121">
        <v>0.34998390481197739</v>
      </c>
    </row>
    <row r="13" spans="1:34" ht="12" customHeight="1">
      <c r="A13" s="49"/>
      <c r="C13" s="45" t="s">
        <v>11</v>
      </c>
      <c r="E13" s="59">
        <v>15487582000</v>
      </c>
      <c r="F13" s="120"/>
      <c r="G13" s="79"/>
      <c r="H13" s="81">
        <v>1067399722</v>
      </c>
      <c r="I13" s="80"/>
      <c r="J13" s="57">
        <v>6.8919714000545723E-2</v>
      </c>
      <c r="K13" s="47"/>
      <c r="L13" s="53"/>
      <c r="M13" s="81">
        <v>6026897819</v>
      </c>
      <c r="N13" s="80"/>
      <c r="O13" s="57">
        <v>0.38914388437136282</v>
      </c>
      <c r="P13" s="47"/>
      <c r="Q13" s="74"/>
      <c r="R13" s="47"/>
      <c r="S13" s="81">
        <v>1167142333</v>
      </c>
      <c r="T13" s="80"/>
      <c r="U13" s="47"/>
      <c r="V13" s="44"/>
      <c r="W13" s="53"/>
      <c r="X13" s="57">
        <v>7.5359880774158283E-2</v>
      </c>
      <c r="Y13" s="47"/>
      <c r="Z13" s="44"/>
      <c r="AA13" s="81">
        <v>5935110137</v>
      </c>
      <c r="AB13" s="80"/>
      <c r="AC13" s="47"/>
      <c r="AD13" s="44"/>
      <c r="AE13" s="44"/>
      <c r="AF13" s="57">
        <v>0.38321735032621618</v>
      </c>
      <c r="AG13" s="47"/>
      <c r="AH13" s="121">
        <v>0.43565584052261985</v>
      </c>
    </row>
    <row r="14" spans="1:34" ht="12" customHeight="1">
      <c r="A14" s="49"/>
      <c r="C14" s="57" t="s">
        <v>12</v>
      </c>
      <c r="D14" s="57"/>
      <c r="E14" s="59">
        <v>15487582000</v>
      </c>
      <c r="F14" s="120"/>
      <c r="G14" s="79"/>
      <c r="H14" s="81">
        <v>1109747133</v>
      </c>
      <c r="I14" s="80"/>
      <c r="J14" s="57">
        <v>7.1653995633404882E-2</v>
      </c>
      <c r="K14" s="47"/>
      <c r="L14" s="53"/>
      <c r="M14" s="81">
        <v>7136644952</v>
      </c>
      <c r="N14" s="80"/>
      <c r="O14" s="57">
        <v>0.46079788000476768</v>
      </c>
      <c r="P14" s="47"/>
      <c r="Q14" s="74"/>
      <c r="R14" s="47"/>
      <c r="S14" s="81">
        <v>1075891044</v>
      </c>
      <c r="T14" s="80"/>
      <c r="U14" s="47"/>
      <c r="V14" s="44"/>
      <c r="W14" s="53"/>
      <c r="X14" s="57">
        <v>6.9467980476229277E-2</v>
      </c>
      <c r="Y14" s="47"/>
      <c r="Z14" s="44"/>
      <c r="AA14" s="81">
        <v>7011001181</v>
      </c>
      <c r="AB14" s="80"/>
      <c r="AC14" s="47"/>
      <c r="AD14" s="44"/>
      <c r="AE14" s="44"/>
      <c r="AF14" s="57">
        <v>0.4526853308024455</v>
      </c>
      <c r="AG14" s="47"/>
      <c r="AH14" s="121">
        <v>0.51462964324323801</v>
      </c>
    </row>
    <row r="15" spans="1:34" ht="12" customHeight="1">
      <c r="A15" s="49"/>
      <c r="C15" s="45" t="s">
        <v>13</v>
      </c>
      <c r="E15" s="59">
        <v>15487582000</v>
      </c>
      <c r="F15" s="120"/>
      <c r="G15" s="79"/>
      <c r="H15" s="81">
        <v>1071273745</v>
      </c>
      <c r="I15" s="80"/>
      <c r="J15" s="57">
        <v>6.9169851368664256E-2</v>
      </c>
      <c r="K15" s="47"/>
      <c r="L15" s="53"/>
      <c r="M15" s="81">
        <v>8207918697</v>
      </c>
      <c r="N15" s="80"/>
      <c r="O15" s="57">
        <v>0.529967731373432</v>
      </c>
      <c r="P15" s="47"/>
      <c r="Q15" s="74"/>
      <c r="R15" s="47"/>
      <c r="S15" s="81">
        <v>1101900177</v>
      </c>
      <c r="T15" s="80"/>
      <c r="U15" s="47"/>
      <c r="V15" s="44"/>
      <c r="W15" s="53"/>
      <c r="X15" s="57">
        <v>7.1147334490303263E-2</v>
      </c>
      <c r="Y15" s="47"/>
      <c r="Z15" s="44"/>
      <c r="AA15" s="81">
        <v>8112901358</v>
      </c>
      <c r="AB15" s="80"/>
      <c r="AC15" s="47"/>
      <c r="AD15" s="44"/>
      <c r="AE15" s="44"/>
      <c r="AF15" s="57">
        <v>0.52383266529274874</v>
      </c>
      <c r="AG15" s="47"/>
      <c r="AH15" s="121">
        <v>0.59551259852157212</v>
      </c>
    </row>
    <row r="16" spans="1:34" ht="12" customHeight="1">
      <c r="A16" s="49"/>
      <c r="C16" s="45" t="s">
        <v>14</v>
      </c>
      <c r="E16" s="59">
        <v>15487582000</v>
      </c>
      <c r="F16" s="120"/>
      <c r="G16" s="79"/>
      <c r="H16" s="81">
        <v>1115670969</v>
      </c>
      <c r="I16" s="80"/>
      <c r="J16" s="57">
        <v>7.2036485036850811E-2</v>
      </c>
      <c r="K16" s="47"/>
      <c r="L16" s="53"/>
      <c r="M16" s="81">
        <v>9323589666</v>
      </c>
      <c r="N16" s="80"/>
      <c r="O16" s="57">
        <v>0.60200421641028279</v>
      </c>
      <c r="P16" s="47"/>
      <c r="Q16" s="74"/>
      <c r="R16" s="47"/>
      <c r="S16" s="81">
        <v>1116001340</v>
      </c>
      <c r="T16" s="80"/>
      <c r="U16" s="47"/>
      <c r="V16" s="44"/>
      <c r="W16" s="53"/>
      <c r="X16" s="57">
        <v>7.205781638476555E-2</v>
      </c>
      <c r="Y16" s="47"/>
      <c r="Z16" s="44"/>
      <c r="AA16" s="81">
        <v>9228902698</v>
      </c>
      <c r="AB16" s="80"/>
      <c r="AC16" s="47"/>
      <c r="AD16" s="44"/>
      <c r="AE16" s="44"/>
      <c r="AF16" s="57">
        <v>0.59589048167751424</v>
      </c>
      <c r="AG16" s="47"/>
      <c r="AH16" s="121">
        <v>0.67743062372738982</v>
      </c>
    </row>
    <row r="17" spans="1:35" ht="12" customHeight="1">
      <c r="A17" s="49"/>
      <c r="C17" s="45" t="s">
        <v>15</v>
      </c>
      <c r="E17" s="59">
        <v>15487582000</v>
      </c>
      <c r="F17" s="120"/>
      <c r="G17" s="79"/>
      <c r="H17" s="81">
        <v>1321189819</v>
      </c>
      <c r="I17" s="80"/>
      <c r="J17" s="57">
        <v>8.5306397021820454E-2</v>
      </c>
      <c r="K17" s="47"/>
      <c r="L17" s="53"/>
      <c r="M17" s="81">
        <v>10644779485</v>
      </c>
      <c r="N17" s="80"/>
      <c r="O17" s="57">
        <v>0.6873106134321032</v>
      </c>
      <c r="P17" s="47"/>
      <c r="Q17" s="74"/>
      <c r="R17" s="47"/>
      <c r="S17" s="81">
        <v>1062937791</v>
      </c>
      <c r="T17" s="80"/>
      <c r="U17" s="47"/>
      <c r="V17" s="44"/>
      <c r="W17" s="53"/>
      <c r="X17" s="57">
        <v>6.8631616671989207E-2</v>
      </c>
      <c r="Y17" s="47"/>
      <c r="Z17" s="44"/>
      <c r="AA17" s="81">
        <v>10291840489</v>
      </c>
      <c r="AB17" s="80"/>
      <c r="AC17" s="47"/>
      <c r="AD17" s="44"/>
      <c r="AE17" s="44"/>
      <c r="AF17" s="57">
        <v>0.66452209834950349</v>
      </c>
      <c r="AG17" s="47"/>
      <c r="AH17" s="121">
        <v>0.75545361674221378</v>
      </c>
    </row>
    <row r="18" spans="1:35" ht="12" customHeight="1">
      <c r="A18" s="49"/>
      <c r="C18" s="45" t="s">
        <v>16</v>
      </c>
      <c r="E18" s="59">
        <v>15487582000</v>
      </c>
      <c r="F18" s="120"/>
      <c r="G18" s="79"/>
      <c r="H18" s="81">
        <v>890306966</v>
      </c>
      <c r="I18" s="80"/>
      <c r="J18" s="57">
        <v>5.7485214025016947E-2</v>
      </c>
      <c r="K18" s="47"/>
      <c r="L18" s="53"/>
      <c r="M18" s="81">
        <v>11535086451</v>
      </c>
      <c r="N18" s="80"/>
      <c r="O18" s="57">
        <v>0.74479582745712014</v>
      </c>
      <c r="P18" s="47"/>
      <c r="Q18" s="74"/>
      <c r="R18" s="47"/>
      <c r="S18" s="81">
        <v>1148780278</v>
      </c>
      <c r="T18" s="80"/>
      <c r="U18" s="47"/>
      <c r="V18" s="44"/>
      <c r="W18" s="53"/>
      <c r="X18" s="57">
        <v>7.4174282208804454E-2</v>
      </c>
      <c r="Y18" s="47"/>
      <c r="Z18" s="44"/>
      <c r="AA18" s="81">
        <v>11440620767</v>
      </c>
      <c r="AB18" s="80"/>
      <c r="AC18" s="47"/>
      <c r="AD18" s="44"/>
      <c r="AE18" s="44"/>
      <c r="AF18" s="57">
        <v>0.73869638055830789</v>
      </c>
      <c r="AG18" s="47"/>
      <c r="AH18" s="121">
        <v>0.8397777195870636</v>
      </c>
    </row>
    <row r="19" spans="1:35" ht="12" customHeight="1">
      <c r="A19" s="49"/>
      <c r="C19" s="45" t="s">
        <v>17</v>
      </c>
      <c r="E19" s="59">
        <v>15487582000</v>
      </c>
      <c r="F19" s="120"/>
      <c r="G19" s="79"/>
      <c r="H19" s="81">
        <v>1083044471</v>
      </c>
      <c r="I19" s="80"/>
      <c r="J19" s="57">
        <v>6.9929861937131313E-2</v>
      </c>
      <c r="K19" s="47"/>
      <c r="L19" s="53"/>
      <c r="M19" s="81">
        <v>12618130922</v>
      </c>
      <c r="N19" s="80"/>
      <c r="O19" s="57">
        <v>0.8147256893942515</v>
      </c>
      <c r="P19" s="47"/>
      <c r="Q19" s="74"/>
      <c r="R19" s="47"/>
      <c r="S19" s="81">
        <v>1084896541</v>
      </c>
      <c r="T19" s="80"/>
      <c r="U19" s="47"/>
      <c r="V19" s="44"/>
      <c r="W19" s="53"/>
      <c r="X19" s="57">
        <v>7.0049446130454704E-2</v>
      </c>
      <c r="Y19" s="47"/>
      <c r="Z19" s="44"/>
      <c r="AA19" s="81">
        <v>12525517308</v>
      </c>
      <c r="AB19" s="80"/>
      <c r="AC19" s="47"/>
      <c r="AD19" s="44"/>
      <c r="AE19" s="44"/>
      <c r="AF19" s="57">
        <v>0.8087458266887626</v>
      </c>
      <c r="AG19" s="47"/>
      <c r="AH19" s="121">
        <v>0.91941255424715684</v>
      </c>
    </row>
    <row r="20" spans="1:35" s="54" customFormat="1" ht="12" customHeight="1">
      <c r="A20" s="69"/>
      <c r="C20" s="54" t="s">
        <v>18</v>
      </c>
      <c r="E20" s="86">
        <v>15487582000</v>
      </c>
      <c r="F20" s="145"/>
      <c r="G20" s="146"/>
      <c r="H20" s="83">
        <v>1005260721</v>
      </c>
      <c r="I20" s="147"/>
      <c r="J20" s="58">
        <v>6.4907531789016523E-2</v>
      </c>
      <c r="K20" s="55"/>
      <c r="L20" s="112"/>
      <c r="M20" s="83">
        <v>13623391643</v>
      </c>
      <c r="N20" s="147"/>
      <c r="O20" s="58">
        <v>0.87963322118326803</v>
      </c>
      <c r="P20" s="55"/>
      <c r="Q20" s="148"/>
      <c r="R20" s="55"/>
      <c r="S20" s="83">
        <v>1097874335</v>
      </c>
      <c r="T20" s="147"/>
      <c r="U20" s="55"/>
      <c r="V20" s="56"/>
      <c r="W20" s="112"/>
      <c r="X20" s="58">
        <v>7.0887394494505346E-2</v>
      </c>
      <c r="Y20" s="55"/>
      <c r="Z20" s="56"/>
      <c r="AA20" s="83">
        <v>13623391643</v>
      </c>
      <c r="AB20" s="147"/>
      <c r="AC20" s="55"/>
      <c r="AD20" s="56"/>
      <c r="AE20" s="56"/>
      <c r="AF20" s="58">
        <v>0.87963322118326803</v>
      </c>
      <c r="AG20" s="55"/>
      <c r="AH20" s="123">
        <v>1</v>
      </c>
      <c r="AI20" s="85"/>
    </row>
    <row r="21" spans="1:35" ht="12" customHeight="1">
      <c r="A21" s="88" t="s">
        <v>112</v>
      </c>
      <c r="B21" s="89"/>
      <c r="C21" s="45" t="s">
        <v>7</v>
      </c>
      <c r="E21" s="81">
        <v>15500000000</v>
      </c>
      <c r="F21" s="110"/>
      <c r="G21" s="82"/>
      <c r="H21" s="81">
        <v>1254168030.6700001</v>
      </c>
      <c r="I21" s="81"/>
      <c r="J21" s="57">
        <v>8.0914066494838718E-2</v>
      </c>
      <c r="L21" s="48"/>
      <c r="M21" s="81">
        <v>1254168030.6700001</v>
      </c>
      <c r="N21" s="59"/>
      <c r="O21" s="57">
        <v>8.0914066494838718E-2</v>
      </c>
      <c r="Q21" s="68"/>
      <c r="S21" s="81">
        <v>1099702032</v>
      </c>
      <c r="T21" s="81"/>
      <c r="U21" s="57">
        <v>-5.9784330091083748E-2</v>
      </c>
      <c r="W21" s="48"/>
      <c r="X21" s="57">
        <v>7.0948518193548388E-2</v>
      </c>
      <c r="AA21" s="81">
        <v>1099702032</v>
      </c>
      <c r="AB21" s="59"/>
      <c r="AC21" s="57">
        <v>-5.9784330091083748E-2</v>
      </c>
      <c r="AF21" s="57">
        <v>7.0948518193548388E-2</v>
      </c>
      <c r="AG21" s="57"/>
      <c r="AH21" s="121">
        <v>8.174484708953042E-2</v>
      </c>
    </row>
    <row r="22" spans="1:35" ht="12" customHeight="1">
      <c r="A22" s="49"/>
      <c r="C22" s="45" t="s">
        <v>8</v>
      </c>
      <c r="E22" s="81">
        <v>15500000000</v>
      </c>
      <c r="F22" s="110"/>
      <c r="G22" s="82"/>
      <c r="H22" s="81">
        <v>1024645847.46</v>
      </c>
      <c r="I22" s="81"/>
      <c r="J22" s="57">
        <v>6.6106183707096783E-2</v>
      </c>
      <c r="L22" s="48"/>
      <c r="M22" s="81">
        <v>2278813878.1300001</v>
      </c>
      <c r="N22" s="59"/>
      <c r="O22" s="57">
        <v>0.14702025020193549</v>
      </c>
      <c r="Q22" s="68"/>
      <c r="S22" s="81">
        <v>1081720126.46</v>
      </c>
      <c r="T22" s="81"/>
      <c r="U22" s="57">
        <v>-8.5539642938575189E-2</v>
      </c>
      <c r="W22" s="48"/>
      <c r="X22" s="57">
        <v>6.9788395255483873E-2</v>
      </c>
      <c r="AA22" s="81">
        <v>2181422158.46</v>
      </c>
      <c r="AB22" s="59"/>
      <c r="AC22" s="57">
        <v>-7.2734669734957347E-2</v>
      </c>
      <c r="AF22" s="57">
        <v>0.14073691344903225</v>
      </c>
      <c r="AG22" s="57"/>
      <c r="AH22" s="121">
        <v>0.16215303381473253</v>
      </c>
    </row>
    <row r="23" spans="1:35" ht="12" customHeight="1">
      <c r="A23" s="49"/>
      <c r="C23" s="45" t="s">
        <v>9</v>
      </c>
      <c r="E23" s="81">
        <v>15500000000</v>
      </c>
      <c r="F23" s="110"/>
      <c r="G23" s="82"/>
      <c r="H23" s="81">
        <v>1207373899.8199999</v>
      </c>
      <c r="I23" s="81"/>
      <c r="J23" s="57">
        <v>7.7895090310967738E-2</v>
      </c>
      <c r="L23" s="48"/>
      <c r="M23" s="81">
        <v>3486187777.9499998</v>
      </c>
      <c r="N23" s="59"/>
      <c r="O23" s="57">
        <v>0.22491534051290321</v>
      </c>
      <c r="Q23" s="68"/>
      <c r="S23" s="81">
        <v>1093684659.8199999</v>
      </c>
      <c r="T23" s="81"/>
      <c r="U23" s="57">
        <v>0.10533897260520364</v>
      </c>
      <c r="W23" s="48"/>
      <c r="X23" s="57">
        <v>7.0560300633548387E-2</v>
      </c>
      <c r="AA23" s="81">
        <v>3275106818.2799997</v>
      </c>
      <c r="AB23" s="59"/>
      <c r="AC23" s="57">
        <v>-2.0012747390072194E-2</v>
      </c>
      <c r="AF23" s="57">
        <v>0.21129721408258062</v>
      </c>
      <c r="AG23" s="57"/>
      <c r="AH23" s="121">
        <v>0.24345058776992154</v>
      </c>
    </row>
    <row r="24" spans="1:35" ht="12" customHeight="1">
      <c r="A24" s="49"/>
      <c r="C24" s="45" t="s">
        <v>10</v>
      </c>
      <c r="E24" s="81">
        <v>15500000000</v>
      </c>
      <c r="F24" s="110"/>
      <c r="G24" s="82"/>
      <c r="H24" s="81">
        <v>1160238530.6199999</v>
      </c>
      <c r="I24" s="81"/>
      <c r="J24" s="57">
        <v>7.4854098749677411E-2</v>
      </c>
      <c r="L24" s="48"/>
      <c r="M24" s="81">
        <v>4646426308.5699997</v>
      </c>
      <c r="N24" s="59"/>
      <c r="O24" s="57">
        <v>0.29976943926258065</v>
      </c>
      <c r="Q24" s="68"/>
      <c r="S24" s="81">
        <v>1265410876.6199999</v>
      </c>
      <c r="T24" s="81"/>
      <c r="U24" s="57">
        <v>-0.11260177633801804</v>
      </c>
      <c r="W24" s="48"/>
      <c r="X24" s="57">
        <v>8.1639411394838698E-2</v>
      </c>
      <c r="AA24" s="81">
        <v>4540517694.8999996</v>
      </c>
      <c r="AB24" s="59"/>
      <c r="AC24" s="57">
        <v>-4.770378459963287E-2</v>
      </c>
      <c r="AF24" s="57">
        <v>0.29293662547741933</v>
      </c>
      <c r="AG24" s="57"/>
      <c r="AH24" s="121">
        <v>0.33751317527519814</v>
      </c>
    </row>
    <row r="25" spans="1:35" ht="12" customHeight="1">
      <c r="A25" s="49"/>
      <c r="C25" s="45" t="s">
        <v>11</v>
      </c>
      <c r="E25" s="81">
        <v>15500000000</v>
      </c>
      <c r="F25" s="110"/>
      <c r="G25" s="82"/>
      <c r="H25" s="81">
        <v>1148549169.8599999</v>
      </c>
      <c r="I25" s="81"/>
      <c r="J25" s="57">
        <v>7.4099946442580639E-2</v>
      </c>
      <c r="L25" s="48"/>
      <c r="M25" s="81">
        <v>5794975478.4299994</v>
      </c>
      <c r="N25" s="59"/>
      <c r="O25" s="57">
        <v>0.37386938570516126</v>
      </c>
      <c r="Q25" s="68"/>
      <c r="S25" s="81">
        <v>1154931671.8599999</v>
      </c>
      <c r="T25" s="81"/>
      <c r="U25" s="57">
        <v>-1.0462015466968899E-2</v>
      </c>
      <c r="W25" s="48"/>
      <c r="X25" s="57">
        <v>7.4511720765161285E-2</v>
      </c>
      <c r="AA25" s="81">
        <v>5695449366.7599993</v>
      </c>
      <c r="AB25" s="59"/>
      <c r="AC25" s="57">
        <v>-4.0380172348603027E-2</v>
      </c>
      <c r="AF25" s="57">
        <v>0.3674483462425806</v>
      </c>
      <c r="AG25" s="57"/>
      <c r="AH25" s="121">
        <v>0.42336344213644134</v>
      </c>
    </row>
    <row r="26" spans="1:35" ht="12" customHeight="1">
      <c r="A26" s="49"/>
      <c r="C26" s="57" t="s">
        <v>12</v>
      </c>
      <c r="D26" s="57"/>
      <c r="E26" s="81">
        <v>15500000000</v>
      </c>
      <c r="F26" s="110"/>
      <c r="G26" s="82"/>
      <c r="H26" s="81">
        <v>1187244343.5999999</v>
      </c>
      <c r="I26" s="81"/>
      <c r="J26" s="57">
        <v>7.6596409264516122E-2</v>
      </c>
      <c r="L26" s="48"/>
      <c r="M26" s="81">
        <v>6982219822.0299988</v>
      </c>
      <c r="N26" s="59"/>
      <c r="O26" s="57">
        <v>0.45046579496967731</v>
      </c>
      <c r="Q26" s="68"/>
      <c r="S26" s="81">
        <v>1090098977.5999999</v>
      </c>
      <c r="T26" s="81"/>
      <c r="U26" s="57">
        <v>1.3205736472326146E-2</v>
      </c>
      <c r="W26" s="48"/>
      <c r="X26" s="57">
        <v>7.0328966296774181E-2</v>
      </c>
      <c r="AA26" s="81">
        <v>6785548344.3599987</v>
      </c>
      <c r="AB26" s="59"/>
      <c r="AC26" s="57">
        <v>-3.2157010221448012E-2</v>
      </c>
      <c r="AF26" s="57">
        <v>0.43777731253935476</v>
      </c>
      <c r="AG26" s="57"/>
      <c r="AH26" s="121">
        <v>0.50439445930597715</v>
      </c>
    </row>
    <row r="27" spans="1:35" ht="12" customHeight="1">
      <c r="A27" s="49"/>
      <c r="C27" s="45" t="s">
        <v>13</v>
      </c>
      <c r="E27" s="81">
        <v>15500000000</v>
      </c>
      <c r="F27" s="110"/>
      <c r="G27" s="82"/>
      <c r="H27" s="81">
        <v>994924388.95000005</v>
      </c>
      <c r="I27" s="81"/>
      <c r="J27" s="57">
        <v>6.4188670254838709E-2</v>
      </c>
      <c r="L27" s="48"/>
      <c r="M27" s="81">
        <v>7977144210.9799986</v>
      </c>
      <c r="N27" s="59"/>
      <c r="O27" s="57">
        <v>0.51465446522451608</v>
      </c>
      <c r="Q27" s="68"/>
      <c r="S27" s="81">
        <v>1095516335.95</v>
      </c>
      <c r="T27" s="81"/>
      <c r="U27" s="57">
        <v>-5.7934840044951974E-3</v>
      </c>
      <c r="W27" s="48"/>
      <c r="X27" s="57">
        <v>7.0678473287096782E-2</v>
      </c>
      <c r="AA27" s="81">
        <v>7881064680.3099985</v>
      </c>
      <c r="AB27" s="59"/>
      <c r="AC27" s="57">
        <v>-2.8576296870834184E-2</v>
      </c>
      <c r="AF27" s="57">
        <v>0.50845578582645157</v>
      </c>
      <c r="AG27" s="57"/>
      <c r="AH27" s="121">
        <v>0.58582816840211105</v>
      </c>
    </row>
    <row r="28" spans="1:35" ht="12" customHeight="1">
      <c r="A28" s="49"/>
      <c r="C28" s="45" t="s">
        <v>14</v>
      </c>
      <c r="E28" s="81">
        <v>15500000000</v>
      </c>
      <c r="F28" s="110"/>
      <c r="G28" s="82"/>
      <c r="H28" s="81">
        <v>1112244372.9000001</v>
      </c>
      <c r="I28" s="81"/>
      <c r="J28" s="57">
        <v>7.1757701477419361E-2</v>
      </c>
      <c r="L28" s="48"/>
      <c r="M28" s="81">
        <v>9089388583.8799992</v>
      </c>
      <c r="N28" s="59"/>
      <c r="O28" s="57">
        <v>0.58641216670193541</v>
      </c>
      <c r="Q28" s="68"/>
      <c r="S28" s="81">
        <v>1105751162.9000001</v>
      </c>
      <c r="T28" s="81"/>
      <c r="U28" s="57">
        <v>-9.184735477109629E-3</v>
      </c>
      <c r="W28" s="48"/>
      <c r="X28" s="57">
        <v>7.1338784703225813E-2</v>
      </c>
      <c r="AA28" s="81">
        <v>8986815843.2099991</v>
      </c>
      <c r="AB28" s="59"/>
      <c r="AC28" s="57">
        <v>-2.6231380123063142E-2</v>
      </c>
      <c r="AF28" s="57">
        <v>0.57979457052967731</v>
      </c>
      <c r="AG28" s="57"/>
      <c r="AH28" s="121">
        <v>0.66802266936701515</v>
      </c>
    </row>
    <row r="29" spans="1:35" ht="12" customHeight="1">
      <c r="A29" s="49"/>
      <c r="C29" s="45" t="s">
        <v>15</v>
      </c>
      <c r="E29" s="81">
        <v>15500000000</v>
      </c>
      <c r="F29" s="110"/>
      <c r="G29" s="82"/>
      <c r="H29" s="81">
        <v>1174558068.9300001</v>
      </c>
      <c r="I29" s="81"/>
      <c r="J29" s="57">
        <v>7.577793993096775E-2</v>
      </c>
      <c r="L29" s="48"/>
      <c r="M29" s="81">
        <v>10263946652.809999</v>
      </c>
      <c r="N29" s="59"/>
      <c r="O29" s="57">
        <v>0.66219010663290323</v>
      </c>
      <c r="Q29" s="68"/>
      <c r="S29" s="81">
        <v>1110150562.9300001</v>
      </c>
      <c r="T29" s="81"/>
      <c r="U29" s="57">
        <v>4.4417248431427803E-2</v>
      </c>
      <c r="V29" s="44"/>
      <c r="W29" s="48"/>
      <c r="X29" s="57">
        <v>7.1622616963225805E-2</v>
      </c>
      <c r="Z29" s="44"/>
      <c r="AA29" s="81">
        <v>10096966406.139999</v>
      </c>
      <c r="AB29" s="59"/>
      <c r="AC29" s="57">
        <v>-1.8934813755448698E-2</v>
      </c>
      <c r="AD29" s="44"/>
      <c r="AE29" s="44"/>
      <c r="AF29" s="57">
        <v>0.65141718749290323</v>
      </c>
      <c r="AG29" s="57"/>
      <c r="AH29" s="121">
        <v>0.75054419371850323</v>
      </c>
      <c r="AI29" s="101"/>
    </row>
    <row r="30" spans="1:35" ht="12" customHeight="1">
      <c r="A30" s="49"/>
      <c r="C30" s="45" t="s">
        <v>16</v>
      </c>
      <c r="E30" s="81">
        <v>15500000000</v>
      </c>
      <c r="F30" s="110"/>
      <c r="G30" s="82"/>
      <c r="H30" s="81">
        <v>1050824020.71</v>
      </c>
      <c r="I30" s="81"/>
      <c r="J30" s="57">
        <v>6.7795098110322582E-2</v>
      </c>
      <c r="L30" s="48"/>
      <c r="M30" s="81">
        <v>11314770673.52</v>
      </c>
      <c r="N30" s="59"/>
      <c r="O30" s="57">
        <v>0.72998520474322581</v>
      </c>
      <c r="Q30" s="68"/>
      <c r="S30" s="81">
        <v>1114891053.71</v>
      </c>
      <c r="T30" s="81"/>
      <c r="U30" s="57">
        <v>-2.9500179398100679E-2</v>
      </c>
      <c r="W30" s="48"/>
      <c r="X30" s="57">
        <v>7.1928455078064515E-2</v>
      </c>
      <c r="AA30" s="81">
        <v>11211857459.849998</v>
      </c>
      <c r="AB30" s="59"/>
      <c r="AC30" s="57">
        <v>-1.9995707558969178E-2</v>
      </c>
      <c r="AF30" s="57">
        <v>0.72334564257096767</v>
      </c>
      <c r="AG30" s="57"/>
      <c r="AH30" s="121">
        <v>0.8334180959711539</v>
      </c>
    </row>
    <row r="31" spans="1:35" ht="12" customHeight="1">
      <c r="A31" s="49"/>
      <c r="C31" s="45" t="s">
        <v>17</v>
      </c>
      <c r="E31" s="81">
        <v>15445000000</v>
      </c>
      <c r="F31" s="122" t="s">
        <v>113</v>
      </c>
      <c r="G31" s="90"/>
      <c r="H31" s="81">
        <v>1110934357.1400001</v>
      </c>
      <c r="I31" s="81"/>
      <c r="J31" s="57">
        <v>7.1928414188410492E-2</v>
      </c>
      <c r="L31" s="48"/>
      <c r="M31" s="81">
        <v>12425705030.66</v>
      </c>
      <c r="N31" s="59"/>
      <c r="O31" s="57">
        <v>0.80451311302427975</v>
      </c>
      <c r="Q31" s="68"/>
      <c r="S31" s="81">
        <v>1117127275.1400001</v>
      </c>
      <c r="T31" s="81"/>
      <c r="U31" s="57">
        <v>2.9708578580489808E-2</v>
      </c>
      <c r="W31" s="48"/>
      <c r="X31" s="57">
        <v>7.2329380067335719E-2</v>
      </c>
      <c r="AA31" s="81">
        <v>12328984734.989998</v>
      </c>
      <c r="AB31" s="59"/>
      <c r="AC31" s="57">
        <v>-1.569057534130569E-2</v>
      </c>
      <c r="AF31" s="57">
        <v>0.79825087309744236</v>
      </c>
      <c r="AG31" s="57"/>
      <c r="AH31" s="121">
        <v>0.91645822468655036</v>
      </c>
    </row>
    <row r="32" spans="1:35" s="54" customFormat="1" ht="12" customHeight="1">
      <c r="A32" s="69"/>
      <c r="C32" s="54" t="s">
        <v>18</v>
      </c>
      <c r="E32" s="83">
        <v>15445000000</v>
      </c>
      <c r="F32" s="111"/>
      <c r="G32" s="84"/>
      <c r="H32" s="83">
        <v>1134147508.8900001</v>
      </c>
      <c r="I32" s="83"/>
      <c r="J32" s="58">
        <v>7.3431369950793149E-2</v>
      </c>
      <c r="L32" s="85"/>
      <c r="M32" s="83">
        <v>13559852539.549999</v>
      </c>
      <c r="N32" s="86"/>
      <c r="O32" s="58">
        <v>0.87794448297507277</v>
      </c>
      <c r="Q32" s="87"/>
      <c r="S32" s="83">
        <v>1123875856.8900001</v>
      </c>
      <c r="T32" s="83"/>
      <c r="U32" s="58">
        <v>2.3683513732926542E-2</v>
      </c>
      <c r="W32" s="85"/>
      <c r="X32" s="58">
        <v>7.2766322880543868E-2</v>
      </c>
      <c r="AA32" s="83">
        <v>13452860591.879997</v>
      </c>
      <c r="AB32" s="86"/>
      <c r="AC32" s="58">
        <v>-1.2517518073968392E-2</v>
      </c>
      <c r="AF32" s="58">
        <v>0.87101719597798621</v>
      </c>
      <c r="AG32" s="58"/>
      <c r="AH32" s="123">
        <v>1</v>
      </c>
      <c r="AI32" s="85"/>
    </row>
    <row r="33" spans="1:35" ht="12" customHeight="1">
      <c r="A33" s="88" t="s">
        <v>114</v>
      </c>
      <c r="B33" s="89"/>
      <c r="C33" s="45" t="s">
        <v>7</v>
      </c>
      <c r="E33" s="81">
        <v>14500000000</v>
      </c>
      <c r="F33" s="110"/>
      <c r="G33" s="82"/>
      <c r="H33" s="81">
        <v>1182814503.0799999</v>
      </c>
      <c r="I33" s="81"/>
      <c r="J33" s="57">
        <v>8.1573414005517236E-2</v>
      </c>
      <c r="L33" s="48"/>
      <c r="M33" s="81">
        <v>1182814503.0799999</v>
      </c>
      <c r="N33" s="59"/>
      <c r="O33" s="57">
        <v>8.1573414005517236E-2</v>
      </c>
      <c r="Q33" s="68"/>
      <c r="S33" s="81">
        <v>1122831593.8800001</v>
      </c>
      <c r="T33" s="81"/>
      <c r="U33" s="57">
        <v>2.1032571739396433E-2</v>
      </c>
      <c r="W33" s="48"/>
      <c r="X33" s="57">
        <v>7.7436661646896554E-2</v>
      </c>
      <c r="AA33" s="81">
        <v>1122831593.8800001</v>
      </c>
      <c r="AB33" s="59"/>
      <c r="AC33" s="57">
        <v>2.1032571739396433E-2</v>
      </c>
      <c r="AF33" s="57">
        <v>7.7436661646896554E-2</v>
      </c>
      <c r="AG33" s="57"/>
      <c r="AH33" s="121">
        <v>7.8049288371097744E-2</v>
      </c>
    </row>
    <row r="34" spans="1:35" ht="12" customHeight="1">
      <c r="A34" s="49"/>
      <c r="C34" s="45" t="s">
        <v>8</v>
      </c>
      <c r="E34" s="81">
        <v>14500000000</v>
      </c>
      <c r="F34" s="110"/>
      <c r="G34" s="82"/>
      <c r="H34" s="81">
        <v>1080007803.23</v>
      </c>
      <c r="I34" s="81"/>
      <c r="J34" s="57">
        <v>7.448329677448276E-2</v>
      </c>
      <c r="L34" s="48"/>
      <c r="M34" s="81">
        <v>2262822306.3099999</v>
      </c>
      <c r="N34" s="59"/>
      <c r="O34" s="57">
        <v>0.15605671078</v>
      </c>
      <c r="Q34" s="68"/>
      <c r="S34" s="81">
        <v>1130042842.23</v>
      </c>
      <c r="T34" s="81"/>
      <c r="U34" s="57">
        <v>4.4672105647270532E-2</v>
      </c>
      <c r="V34" s="149"/>
      <c r="W34" s="48"/>
      <c r="X34" s="57">
        <v>7.7933989119310348E-2</v>
      </c>
      <c r="Z34" s="149"/>
      <c r="AA34" s="81">
        <v>2252874436.1100001</v>
      </c>
      <c r="AB34" s="59"/>
      <c r="AC34" s="57">
        <v>3.2754905955682867E-2</v>
      </c>
      <c r="AD34" s="149"/>
      <c r="AE34" s="149"/>
      <c r="AF34" s="57">
        <v>0.1553706507662069</v>
      </c>
      <c r="AG34" s="57"/>
      <c r="AH34" s="121">
        <v>0.15659983873469058</v>
      </c>
      <c r="AI34" s="106"/>
    </row>
    <row r="35" spans="1:35" ht="12" customHeight="1">
      <c r="A35" s="49"/>
      <c r="C35" s="45" t="s">
        <v>9</v>
      </c>
      <c r="E35" s="81">
        <v>14500000000</v>
      </c>
      <c r="F35" s="110"/>
      <c r="G35" s="82"/>
      <c r="H35" s="81">
        <v>1255385862.9200001</v>
      </c>
      <c r="I35" s="81"/>
      <c r="J35" s="57">
        <v>8.6578335373793114E-2</v>
      </c>
      <c r="L35" s="48"/>
      <c r="M35" s="81">
        <v>3518208169.23</v>
      </c>
      <c r="N35" s="59"/>
      <c r="O35" s="57">
        <v>0.24263504615379311</v>
      </c>
      <c r="Q35" s="68"/>
      <c r="S35" s="81">
        <v>1139402996.9200001</v>
      </c>
      <c r="T35" s="81"/>
      <c r="U35" s="57">
        <v>4.1802119733054033E-2</v>
      </c>
      <c r="W35" s="48"/>
      <c r="X35" s="57">
        <v>7.8579517028965526E-2</v>
      </c>
      <c r="AA35" s="81">
        <v>3392277433.0300002</v>
      </c>
      <c r="AB35" s="59"/>
      <c r="AC35" s="57">
        <v>3.577612006302E-2</v>
      </c>
      <c r="AF35" s="57">
        <v>0.23395016779517241</v>
      </c>
      <c r="AG35" s="57"/>
      <c r="AH35" s="121">
        <v>0.23580102399008715</v>
      </c>
    </row>
    <row r="36" spans="1:35" ht="12" customHeight="1">
      <c r="A36" s="49"/>
      <c r="C36" s="45" t="s">
        <v>10</v>
      </c>
      <c r="E36" s="81">
        <v>14500000000</v>
      </c>
      <c r="F36" s="110"/>
      <c r="G36" s="82"/>
      <c r="H36" s="81">
        <v>1225174325.79</v>
      </c>
      <c r="I36" s="81"/>
      <c r="J36" s="57">
        <v>8.449478108896552E-2</v>
      </c>
      <c r="L36" s="48"/>
      <c r="M36" s="81">
        <v>4743382495.0200005</v>
      </c>
      <c r="N36" s="59"/>
      <c r="O36" s="57">
        <v>0.32712982724275863</v>
      </c>
      <c r="Q36" s="68"/>
      <c r="S36" s="81">
        <v>1333308912.79</v>
      </c>
      <c r="T36" s="81"/>
      <c r="U36" s="57">
        <v>5.3656908933294778E-2</v>
      </c>
      <c r="W36" s="48"/>
      <c r="X36" s="57">
        <v>9.195233881310344E-2</v>
      </c>
      <c r="AA36" s="81">
        <v>4725586345.8199997</v>
      </c>
      <c r="AB36" s="59"/>
      <c r="AC36" s="57">
        <v>4.0759372246885528E-2</v>
      </c>
      <c r="AF36" s="57">
        <v>0.32590250660827585</v>
      </c>
      <c r="AG36" s="57"/>
      <c r="AH36" s="121">
        <v>0.32848082779085463</v>
      </c>
    </row>
    <row r="37" spans="1:35" ht="12" customHeight="1">
      <c r="A37" s="49"/>
      <c r="C37" s="45" t="s">
        <v>11</v>
      </c>
      <c r="E37" s="81">
        <v>14500000000</v>
      </c>
      <c r="F37" s="110"/>
      <c r="G37" s="82"/>
      <c r="H37" s="81">
        <v>1310501704.8499999</v>
      </c>
      <c r="I37" s="81"/>
      <c r="J37" s="57">
        <v>9.0379427920689648E-2</v>
      </c>
      <c r="L37" s="48"/>
      <c r="M37" s="81">
        <v>6053884199.8700008</v>
      </c>
      <c r="N37" s="59"/>
      <c r="O37" s="57">
        <v>0.41750925516344833</v>
      </c>
      <c r="Q37" s="68"/>
      <c r="S37" s="81">
        <v>1209824299.8499999</v>
      </c>
      <c r="T37" s="81"/>
      <c r="U37" s="57">
        <v>4.752889658103876E-2</v>
      </c>
      <c r="W37" s="48"/>
      <c r="X37" s="57">
        <v>8.3436158610344827E-2</v>
      </c>
      <c r="AA37" s="81">
        <v>5935410645.6700001</v>
      </c>
      <c r="AB37" s="59"/>
      <c r="AC37" s="57">
        <v>4.2132106434036976E-2</v>
      </c>
      <c r="AF37" s="57">
        <v>0.40933866521862067</v>
      </c>
      <c r="AG37" s="57"/>
      <c r="AH37" s="121">
        <v>0.4125770771055543</v>
      </c>
    </row>
    <row r="38" spans="1:35" ht="12" customHeight="1">
      <c r="A38" s="49"/>
      <c r="C38" s="57" t="s">
        <v>12</v>
      </c>
      <c r="D38" s="57"/>
      <c r="E38" s="81">
        <v>14500000000</v>
      </c>
      <c r="F38" s="110"/>
      <c r="G38" s="82"/>
      <c r="H38" s="81">
        <v>1162105580.23</v>
      </c>
      <c r="I38" s="81"/>
      <c r="J38" s="57">
        <v>8.014521242965518E-2</v>
      </c>
      <c r="L38" s="48"/>
      <c r="M38" s="81">
        <v>7215989780.1000004</v>
      </c>
      <c r="N38" s="59"/>
      <c r="O38" s="57">
        <v>0.4976544675931035</v>
      </c>
      <c r="Q38" s="68"/>
      <c r="S38" s="81">
        <v>1168045349.3299999</v>
      </c>
      <c r="T38" s="81"/>
      <c r="U38" s="57">
        <v>7.1503939854718146E-2</v>
      </c>
      <c r="W38" s="48"/>
      <c r="X38" s="57">
        <v>8.0554851677931028E-2</v>
      </c>
      <c r="AA38" s="81">
        <v>7103455995</v>
      </c>
      <c r="AB38" s="59"/>
      <c r="AC38" s="57">
        <v>4.6850694226390655E-2</v>
      </c>
      <c r="AF38" s="57">
        <v>0.48989351689655175</v>
      </c>
      <c r="AG38" s="57"/>
      <c r="AH38" s="121">
        <v>0.49376922452754768</v>
      </c>
    </row>
    <row r="39" spans="1:35" ht="12" customHeight="1">
      <c r="A39" s="49"/>
      <c r="C39" s="57" t="s">
        <v>13</v>
      </c>
      <c r="D39" s="57"/>
      <c r="E39" s="81">
        <v>14500000000</v>
      </c>
      <c r="F39" s="110"/>
      <c r="G39" s="82"/>
      <c r="H39" s="81">
        <v>1080749173.9200001</v>
      </c>
      <c r="I39" s="81"/>
      <c r="J39" s="57">
        <v>7.4534425787586206E-2</v>
      </c>
      <c r="L39" s="48"/>
      <c r="M39" s="81">
        <v>8296738954.0200005</v>
      </c>
      <c r="N39" s="59"/>
      <c r="O39" s="57">
        <v>0.57218889338068968</v>
      </c>
      <c r="Q39" s="68"/>
      <c r="S39" s="81">
        <v>1172987742.9200001</v>
      </c>
      <c r="T39" s="81"/>
      <c r="U39" s="57">
        <v>7.0716797575473E-2</v>
      </c>
      <c r="W39" s="48"/>
      <c r="X39" s="57">
        <v>8.0895706408275869E-2</v>
      </c>
      <c r="AA39" s="81">
        <v>8276443737.9200001</v>
      </c>
      <c r="AB39" s="59"/>
      <c r="AC39" s="57">
        <v>5.0168228995482567E-2</v>
      </c>
      <c r="AF39" s="57">
        <v>0.57078922330482762</v>
      </c>
      <c r="AG39" s="57"/>
      <c r="AH39" s="121">
        <v>0.57530492329299443</v>
      </c>
    </row>
    <row r="40" spans="1:35" ht="12" customHeight="1">
      <c r="A40" s="49"/>
      <c r="C40" s="45" t="s">
        <v>14</v>
      </c>
      <c r="E40" s="81">
        <v>14500000000</v>
      </c>
      <c r="F40" s="110"/>
      <c r="G40" s="82"/>
      <c r="H40" s="81">
        <v>1329943073.01</v>
      </c>
      <c r="I40" s="81"/>
      <c r="J40" s="57">
        <v>9.1720211931724138E-2</v>
      </c>
      <c r="L40" s="48"/>
      <c r="M40" s="81">
        <v>9626682027.0300007</v>
      </c>
      <c r="N40" s="59"/>
      <c r="O40" s="57">
        <v>0.66390910531241387</v>
      </c>
      <c r="Q40" s="68"/>
      <c r="S40" s="81">
        <v>1217286841.01</v>
      </c>
      <c r="T40" s="81"/>
      <c r="U40" s="57">
        <v>0.1008686961879206</v>
      </c>
      <c r="W40" s="48"/>
      <c r="X40" s="57">
        <v>8.3950816621379307E-2</v>
      </c>
      <c r="AA40" s="81">
        <v>9493730578.9300003</v>
      </c>
      <c r="AB40" s="59"/>
      <c r="AC40" s="57">
        <v>5.6406489747200306E-2</v>
      </c>
      <c r="AF40" s="57">
        <v>0.65474003992620688</v>
      </c>
      <c r="AG40" s="57"/>
      <c r="AH40" s="121">
        <v>0.65991990224636177</v>
      </c>
    </row>
    <row r="41" spans="1:35" ht="12" customHeight="1">
      <c r="A41" s="49"/>
      <c r="C41" s="45" t="s">
        <v>15</v>
      </c>
      <c r="E41" s="81">
        <v>14500000000</v>
      </c>
      <c r="F41" s="110"/>
      <c r="G41" s="82"/>
      <c r="H41" s="81">
        <v>1166196020.55</v>
      </c>
      <c r="I41" s="81"/>
      <c r="J41" s="57">
        <v>8.0427311762068965E-2</v>
      </c>
      <c r="L41" s="48"/>
      <c r="M41" s="81">
        <v>10792878047.58</v>
      </c>
      <c r="N41" s="59"/>
      <c r="O41" s="57">
        <v>0.74433641707448273</v>
      </c>
      <c r="Q41" s="68"/>
      <c r="S41" s="81">
        <v>1209636278.5799999</v>
      </c>
      <c r="T41" s="81"/>
      <c r="U41" s="57">
        <v>8.9614615325176228E-2</v>
      </c>
      <c r="V41" s="44"/>
      <c r="W41" s="48"/>
      <c r="X41" s="57">
        <v>8.3423191626206886E-2</v>
      </c>
      <c r="Z41" s="44"/>
      <c r="AA41" s="81">
        <v>10703366857.51</v>
      </c>
      <c r="AB41" s="59"/>
      <c r="AC41" s="57">
        <v>6.0057687326883213E-2</v>
      </c>
      <c r="AD41" s="44"/>
      <c r="AE41" s="44"/>
      <c r="AF41" s="57">
        <v>0.73816323155241381</v>
      </c>
      <c r="AG41" s="57"/>
      <c r="AH41" s="121">
        <v>0.7440030819908765</v>
      </c>
      <c r="AI41" s="101"/>
    </row>
    <row r="42" spans="1:35" ht="12" customHeight="1">
      <c r="A42" s="49"/>
      <c r="C42" s="45" t="s">
        <v>16</v>
      </c>
      <c r="E42" s="81">
        <v>14500000000</v>
      </c>
      <c r="F42" s="110"/>
      <c r="G42" s="82"/>
      <c r="H42" s="81">
        <v>1162345277.76</v>
      </c>
      <c r="I42" s="81"/>
      <c r="J42" s="57">
        <v>8.0161743293793108E-2</v>
      </c>
      <c r="L42" s="48"/>
      <c r="M42" s="81">
        <v>11955223325.34</v>
      </c>
      <c r="N42" s="59"/>
      <c r="O42" s="57">
        <v>0.82449816036827583</v>
      </c>
      <c r="Q42" s="68"/>
      <c r="S42" s="81">
        <v>1219016727.73</v>
      </c>
      <c r="T42" s="81"/>
      <c r="U42" s="57">
        <v>9.339538035891759E-2</v>
      </c>
      <c r="W42" s="48"/>
      <c r="X42" s="57">
        <v>8.4070119153793102E-2</v>
      </c>
      <c r="AA42" s="81">
        <v>11922383585.24</v>
      </c>
      <c r="AB42" s="59"/>
      <c r="AC42" s="57">
        <v>6.3372739792172395E-2</v>
      </c>
      <c r="AF42" s="57">
        <v>0.82223335070620684</v>
      </c>
      <c r="AG42" s="57"/>
      <c r="AH42" s="121">
        <v>0.8287383073179605</v>
      </c>
    </row>
    <row r="43" spans="1:35" ht="12" customHeight="1">
      <c r="A43" s="49"/>
      <c r="C43" s="45" t="s">
        <v>17</v>
      </c>
      <c r="E43" s="81">
        <v>14650000000</v>
      </c>
      <c r="F43" s="122" t="s">
        <v>113</v>
      </c>
      <c r="G43" s="90"/>
      <c r="H43" s="81">
        <v>1212259666</v>
      </c>
      <c r="I43" s="81"/>
      <c r="J43" s="57">
        <v>8.2748100068259389E-2</v>
      </c>
      <c r="L43" s="48"/>
      <c r="M43" s="81">
        <v>13167482991.34</v>
      </c>
      <c r="N43" s="59"/>
      <c r="O43" s="57">
        <v>0.89880429975017062</v>
      </c>
      <c r="Q43" s="68"/>
      <c r="S43" s="81">
        <v>1225505816</v>
      </c>
      <c r="T43" s="81"/>
      <c r="U43" s="57">
        <v>9.7015392311872173E-2</v>
      </c>
      <c r="W43" s="48"/>
      <c r="X43" s="57">
        <v>8.3652274129692838E-2</v>
      </c>
      <c r="AA43" s="81">
        <v>13147889401.24</v>
      </c>
      <c r="AB43" s="59"/>
      <c r="AC43" s="57">
        <v>6.6421094992998642E-2</v>
      </c>
      <c r="AF43" s="57">
        <v>0.89746685332696241</v>
      </c>
      <c r="AG43" s="57"/>
      <c r="AH43" s="121">
        <v>0.91392459647724444</v>
      </c>
    </row>
    <row r="44" spans="1:35" ht="12" customHeight="1">
      <c r="A44" s="69"/>
      <c r="B44" s="54"/>
      <c r="C44" s="54" t="s">
        <v>18</v>
      </c>
      <c r="D44" s="54"/>
      <c r="E44" s="83">
        <v>14650000000</v>
      </c>
      <c r="F44" s="111"/>
      <c r="G44" s="84"/>
      <c r="H44" s="83">
        <v>1237119065.77</v>
      </c>
      <c r="I44" s="83"/>
      <c r="J44" s="58">
        <v>8.4444987424573376E-2</v>
      </c>
      <c r="K44" s="54"/>
      <c r="L44" s="85"/>
      <c r="M44" s="83">
        <v>14404602057.110001</v>
      </c>
      <c r="N44" s="86"/>
      <c r="O44" s="58">
        <v>0.98324928717474402</v>
      </c>
      <c r="P44" s="54"/>
      <c r="Q44" s="87"/>
      <c r="R44" s="54"/>
      <c r="S44" s="83">
        <v>1238296780.77</v>
      </c>
      <c r="T44" s="83"/>
      <c r="U44" s="58">
        <v>0.10180921956685363</v>
      </c>
      <c r="V44" s="54"/>
      <c r="W44" s="85"/>
      <c r="X44" s="58">
        <v>8.4525377526962459E-2</v>
      </c>
      <c r="Y44" s="54"/>
      <c r="Z44" s="54"/>
      <c r="AA44" s="83">
        <v>14386186182.01</v>
      </c>
      <c r="AB44" s="86"/>
      <c r="AC44" s="58">
        <v>6.9377481744912206E-2</v>
      </c>
      <c r="AD44" s="54"/>
      <c r="AE44" s="54"/>
      <c r="AF44" s="58">
        <v>0.98199223085392495</v>
      </c>
      <c r="AG44" s="58"/>
      <c r="AH44" s="123">
        <v>1</v>
      </c>
    </row>
    <row r="45" spans="1:35" ht="12" customHeight="1">
      <c r="A45" s="49" t="s">
        <v>108</v>
      </c>
      <c r="C45" s="45" t="s">
        <v>7</v>
      </c>
      <c r="E45" s="81">
        <v>16000000000</v>
      </c>
      <c r="F45" s="110"/>
      <c r="G45" s="82"/>
      <c r="H45" s="81">
        <v>1322328780.51</v>
      </c>
      <c r="I45" s="81"/>
      <c r="J45" s="57">
        <v>8.2645548781874995E-2</v>
      </c>
      <c r="L45" s="48"/>
      <c r="M45" s="81">
        <v>1322328780.51</v>
      </c>
      <c r="N45" s="59"/>
      <c r="O45" s="57">
        <v>8.2645548781874995E-2</v>
      </c>
      <c r="Q45" s="68"/>
      <c r="S45" s="81">
        <v>1238430373.1099999</v>
      </c>
      <c r="T45" s="81"/>
      <c r="U45" s="57">
        <v>0.10295290928761847</v>
      </c>
      <c r="W45" s="48"/>
      <c r="X45" s="57">
        <v>7.7401898319374995E-2</v>
      </c>
      <c r="AA45" s="81">
        <v>1238430373.1099999</v>
      </c>
      <c r="AB45" s="59"/>
      <c r="AC45" s="57">
        <v>0.10295290928761847</v>
      </c>
      <c r="AF45" s="57">
        <v>7.7401898319374995E-2</v>
      </c>
      <c r="AG45" s="57"/>
      <c r="AH45" s="121">
        <v>7.6181757722950882E-2</v>
      </c>
    </row>
    <row r="46" spans="1:35" ht="12" customHeight="1">
      <c r="A46" s="49"/>
      <c r="C46" s="45" t="s">
        <v>8</v>
      </c>
      <c r="E46" s="81">
        <v>16000000000</v>
      </c>
      <c r="F46" s="110"/>
      <c r="G46" s="82"/>
      <c r="H46" s="150">
        <v>1322997970.9000001</v>
      </c>
      <c r="I46" s="81"/>
      <c r="J46" s="57">
        <v>8.268737318125001E-2</v>
      </c>
      <c r="L46" s="48"/>
      <c r="M46" s="81">
        <v>2645326751.4099998</v>
      </c>
      <c r="N46" s="59"/>
      <c r="O46" s="57">
        <v>0.16533292196312499</v>
      </c>
      <c r="Q46" s="68"/>
      <c r="S46" s="81">
        <v>1268220476.8399999</v>
      </c>
      <c r="T46" s="81"/>
      <c r="U46" s="57">
        <v>0.12227645664948716</v>
      </c>
      <c r="V46" s="149"/>
      <c r="W46" s="48"/>
      <c r="X46" s="57">
        <v>7.926377980249999E-2</v>
      </c>
      <c r="Z46" s="149"/>
      <c r="AA46" s="81">
        <v>2506650849.9499998</v>
      </c>
      <c r="AB46" s="59"/>
      <c r="AC46" s="57">
        <v>0.11264560943671187</v>
      </c>
      <c r="AD46" s="149"/>
      <c r="AE46" s="149"/>
      <c r="AF46" s="57">
        <v>0.15666567812187498</v>
      </c>
      <c r="AG46" s="57"/>
      <c r="AH46" s="121">
        <v>0.15419604678086996</v>
      </c>
      <c r="AI46" s="106"/>
    </row>
    <row r="47" spans="1:35" ht="12" customHeight="1">
      <c r="A47" s="49"/>
      <c r="C47" s="45" t="s">
        <v>9</v>
      </c>
      <c r="E47" s="81">
        <v>16000000000</v>
      </c>
      <c r="F47" s="110"/>
      <c r="G47" s="82"/>
      <c r="H47" s="150">
        <v>1239406386.6500001</v>
      </c>
      <c r="I47" s="81"/>
      <c r="J47" s="57">
        <v>7.7462899165625002E-2</v>
      </c>
      <c r="L47" s="48"/>
      <c r="M47" s="81">
        <v>3884733138.0599999</v>
      </c>
      <c r="N47" s="59"/>
      <c r="O47" s="57">
        <v>0.24279582112875001</v>
      </c>
      <c r="Q47" s="68"/>
      <c r="S47" s="81">
        <v>1267875186.1099999</v>
      </c>
      <c r="T47" s="81"/>
      <c r="U47" s="57">
        <v>0.11275395056646498</v>
      </c>
      <c r="W47" s="48"/>
      <c r="X47" s="57">
        <v>7.9242199131874996E-2</v>
      </c>
      <c r="AA47" s="81">
        <v>3774526036.0599995</v>
      </c>
      <c r="AB47" s="59"/>
      <c r="AC47" s="57">
        <v>0.11268199921035738</v>
      </c>
      <c r="AF47" s="57">
        <v>0.23590787725374995</v>
      </c>
      <c r="AG47" s="57"/>
      <c r="AH47" s="121">
        <v>0.23218909535946294</v>
      </c>
    </row>
    <row r="48" spans="1:35" ht="12" customHeight="1">
      <c r="A48" s="49"/>
      <c r="C48" s="45" t="s">
        <v>10</v>
      </c>
      <c r="E48" s="81">
        <v>16000000000</v>
      </c>
      <c r="F48" s="110"/>
      <c r="G48" s="82"/>
      <c r="H48" s="150">
        <v>1439040910.3800001</v>
      </c>
      <c r="I48" s="81"/>
      <c r="J48" s="57">
        <v>8.9940056898750009E-2</v>
      </c>
      <c r="L48" s="48"/>
      <c r="M48" s="81">
        <v>5323774048.4400005</v>
      </c>
      <c r="N48" s="59"/>
      <c r="O48" s="57">
        <v>0.33273587802750004</v>
      </c>
      <c r="Q48" s="68"/>
      <c r="S48" s="81">
        <v>1514136363.45</v>
      </c>
      <c r="T48" s="81"/>
      <c r="U48" s="57">
        <v>0.13562307198682988</v>
      </c>
      <c r="W48" s="48"/>
      <c r="X48" s="57">
        <v>9.4633522715625001E-2</v>
      </c>
      <c r="AA48" s="81">
        <v>5288662399.5099993</v>
      </c>
      <c r="AB48" s="59"/>
      <c r="AC48" s="57">
        <v>0.11915474874098253</v>
      </c>
      <c r="AF48" s="57">
        <v>0.33054139996937493</v>
      </c>
      <c r="AG48" s="57"/>
      <c r="AH48" s="121">
        <v>0.32533084325618722</v>
      </c>
    </row>
    <row r="49" spans="1:35" ht="12" customHeight="1">
      <c r="A49" s="49"/>
      <c r="C49" s="45" t="s">
        <v>11</v>
      </c>
      <c r="E49" s="81">
        <v>16000000000</v>
      </c>
      <c r="F49" s="110"/>
      <c r="G49" s="82"/>
      <c r="H49" s="150">
        <v>1410318374.48</v>
      </c>
      <c r="I49" s="81"/>
      <c r="J49" s="57">
        <v>8.8144898405000005E-2</v>
      </c>
      <c r="L49" s="48"/>
      <c r="M49" s="81">
        <v>6734092422.9200001</v>
      </c>
      <c r="N49" s="59"/>
      <c r="O49" s="57">
        <v>0.42088077643249999</v>
      </c>
      <c r="Q49" s="68"/>
      <c r="S49" s="81">
        <v>1347982551.4100001</v>
      </c>
      <c r="T49" s="81"/>
      <c r="U49" s="57">
        <v>0.11419695535717844</v>
      </c>
      <c r="W49" s="48"/>
      <c r="X49" s="57">
        <v>8.4248909463125007E-2</v>
      </c>
      <c r="AA49" s="81">
        <v>6636644950.9199991</v>
      </c>
      <c r="AB49" s="59"/>
      <c r="AC49" s="57">
        <v>0.11814419374025342</v>
      </c>
      <c r="AF49" s="57">
        <v>0.41479030943249995</v>
      </c>
      <c r="AG49" s="57"/>
      <c r="AH49" s="121">
        <v>0.40825167786750088</v>
      </c>
    </row>
    <row r="50" spans="1:35" ht="12" customHeight="1">
      <c r="A50" s="49"/>
      <c r="C50" s="57" t="s">
        <v>12</v>
      </c>
      <c r="D50" s="57"/>
      <c r="E50" s="81">
        <v>16000000000</v>
      </c>
      <c r="F50" s="110"/>
      <c r="G50" s="82"/>
      <c r="H50" s="150">
        <v>1312293569.1400001</v>
      </c>
      <c r="I50" s="81"/>
      <c r="J50" s="57">
        <v>8.2018348071250011E-2</v>
      </c>
      <c r="L50" s="48"/>
      <c r="M50" s="81">
        <v>8046385992.0600004</v>
      </c>
      <c r="N50" s="59"/>
      <c r="O50" s="57">
        <v>0.50289912450375007</v>
      </c>
      <c r="Q50" s="68"/>
      <c r="S50" s="81">
        <v>1314285480.3900001</v>
      </c>
      <c r="T50" s="81"/>
      <c r="U50" s="57">
        <v>0.12520073055715231</v>
      </c>
      <c r="W50" s="48"/>
      <c r="X50" s="57">
        <v>8.2142842524375009E-2</v>
      </c>
      <c r="AA50" s="81">
        <v>7950930431.3099995</v>
      </c>
      <c r="AB50" s="59"/>
      <c r="AC50" s="57">
        <v>0.11930452401007652</v>
      </c>
      <c r="AF50" s="57">
        <v>0.49693315195687499</v>
      </c>
      <c r="AG50" s="57"/>
      <c r="AH50" s="121">
        <v>0.48909964495540903</v>
      </c>
    </row>
    <row r="51" spans="1:35" ht="12" customHeight="1">
      <c r="A51" s="49"/>
      <c r="C51" s="57" t="s">
        <v>13</v>
      </c>
      <c r="D51" s="57"/>
      <c r="E51" s="81">
        <v>16000000000</v>
      </c>
      <c r="F51" s="110"/>
      <c r="G51" s="82"/>
      <c r="H51" s="150">
        <v>1289911970.8699999</v>
      </c>
      <c r="I51" s="81"/>
      <c r="J51" s="57">
        <v>8.0619498179374999E-2</v>
      </c>
      <c r="L51" s="48"/>
      <c r="M51" s="81">
        <v>9336297962.9300003</v>
      </c>
      <c r="N51" s="59"/>
      <c r="O51" s="57">
        <v>0.58351862268312504</v>
      </c>
      <c r="Q51" s="68"/>
      <c r="S51" s="81">
        <v>1339589238.6199999</v>
      </c>
      <c r="T51" s="81"/>
      <c r="U51" s="57">
        <v>0.14203174475230851</v>
      </c>
      <c r="W51" s="48"/>
      <c r="X51" s="57">
        <v>8.3724327413749994E-2</v>
      </c>
      <c r="AA51" s="81">
        <v>9290519669.9300003</v>
      </c>
      <c r="AB51" s="59"/>
      <c r="AC51" s="57">
        <v>0.12252556340881426</v>
      </c>
      <c r="AF51" s="57">
        <v>0.58065747937062506</v>
      </c>
      <c r="AG51" s="57"/>
      <c r="AH51" s="121">
        <v>0.57150416687337768</v>
      </c>
    </row>
    <row r="52" spans="1:35" ht="12" customHeight="1">
      <c r="A52" s="49"/>
      <c r="C52" s="45" t="s">
        <v>14</v>
      </c>
      <c r="E52" s="81">
        <v>16000000000</v>
      </c>
      <c r="F52" s="110"/>
      <c r="G52" s="82"/>
      <c r="H52" s="150">
        <v>1450400128.02</v>
      </c>
      <c r="I52" s="81"/>
      <c r="J52" s="57">
        <v>9.0650008001250004E-2</v>
      </c>
      <c r="L52" s="48"/>
      <c r="M52" s="81">
        <v>10786698090.950001</v>
      </c>
      <c r="N52" s="59"/>
      <c r="O52" s="57">
        <v>0.67416863068437505</v>
      </c>
      <c r="Q52" s="68"/>
      <c r="S52" s="81">
        <v>1384164896.02</v>
      </c>
      <c r="T52" s="81"/>
      <c r="U52" s="57">
        <v>0.13709016592304479</v>
      </c>
      <c r="W52" s="48"/>
      <c r="X52" s="57">
        <v>8.6510306001249995E-2</v>
      </c>
      <c r="AA52" s="81">
        <v>10674684565.950001</v>
      </c>
      <c r="AB52" s="59"/>
      <c r="AC52" s="57">
        <v>0.12439303782655919</v>
      </c>
      <c r="AF52" s="57">
        <v>0.66716778537187504</v>
      </c>
      <c r="AG52" s="57"/>
      <c r="AH52" s="121">
        <v>0.65665075003768059</v>
      </c>
    </row>
    <row r="53" spans="1:35" ht="12" customHeight="1">
      <c r="A53" s="49"/>
      <c r="C53" s="45" t="s">
        <v>15</v>
      </c>
      <c r="E53" s="81">
        <v>16000000000</v>
      </c>
      <c r="F53" s="110"/>
      <c r="G53" s="82"/>
      <c r="H53" s="81">
        <v>1377871460.1400001</v>
      </c>
      <c r="I53" s="81"/>
      <c r="J53" s="57">
        <v>8.6116966258750011E-2</v>
      </c>
      <c r="L53" s="48"/>
      <c r="M53" s="81">
        <v>12164569551.09</v>
      </c>
      <c r="N53" s="59"/>
      <c r="O53" s="57">
        <v>0.76028559694312503</v>
      </c>
      <c r="Q53" s="68"/>
      <c r="S53" s="81">
        <v>1373196956.1500001</v>
      </c>
      <c r="T53" s="81"/>
      <c r="U53" s="57">
        <v>0.13521475873888722</v>
      </c>
      <c r="V53" s="44"/>
      <c r="W53" s="48"/>
      <c r="X53" s="57">
        <v>8.5824809759375009E-2</v>
      </c>
      <c r="Z53" s="44"/>
      <c r="AA53" s="81">
        <v>12047881522.1</v>
      </c>
      <c r="AB53" s="59"/>
      <c r="AC53" s="57">
        <v>0.12561604983637675</v>
      </c>
      <c r="AD53" s="44"/>
      <c r="AE53" s="44"/>
      <c r="AF53" s="57">
        <v>0.75299259513125005</v>
      </c>
      <c r="AG53" s="57"/>
      <c r="AH53" s="121">
        <v>0.74112264291980146</v>
      </c>
      <c r="AI53" s="101"/>
    </row>
    <row r="54" spans="1:35" ht="12" customHeight="1">
      <c r="A54" s="49"/>
      <c r="C54" s="45" t="s">
        <v>16</v>
      </c>
      <c r="E54" s="81">
        <v>16000000000</v>
      </c>
      <c r="F54" s="110"/>
      <c r="G54" s="82"/>
      <c r="H54" s="81">
        <v>1498173025.5599999</v>
      </c>
      <c r="I54" s="81"/>
      <c r="J54" s="57">
        <v>9.3635814097499992E-2</v>
      </c>
      <c r="L54" s="48"/>
      <c r="M54" s="81">
        <v>13662742576.65</v>
      </c>
      <c r="N54" s="59"/>
      <c r="O54" s="57">
        <v>0.85392141104062502</v>
      </c>
      <c r="Q54" s="68"/>
      <c r="S54" s="81">
        <v>1396662179.8499999</v>
      </c>
      <c r="T54" s="81"/>
      <c r="U54" s="57">
        <v>0.14572847777963105</v>
      </c>
      <c r="W54" s="48"/>
      <c r="X54" s="57">
        <v>8.7291386240624991E-2</v>
      </c>
      <c r="AA54" s="81">
        <v>13444543701.950001</v>
      </c>
      <c r="AB54" s="59"/>
      <c r="AC54" s="57">
        <v>0.12767246631742712</v>
      </c>
      <c r="AF54" s="57">
        <v>0.8402839813718751</v>
      </c>
      <c r="AG54" s="57"/>
      <c r="AH54" s="121">
        <v>0.82703799360596431</v>
      </c>
    </row>
    <row r="55" spans="1:35" ht="12" customHeight="1">
      <c r="A55" s="49"/>
      <c r="C55" s="45" t="s">
        <v>17</v>
      </c>
      <c r="E55" s="91">
        <v>16250000000</v>
      </c>
      <c r="F55" s="122" t="s">
        <v>50</v>
      </c>
      <c r="G55" s="90"/>
      <c r="H55" s="81">
        <v>1345896020.03</v>
      </c>
      <c r="I55" s="81"/>
      <c r="J55" s="57">
        <v>8.2824370463384617E-2</v>
      </c>
      <c r="L55" s="48"/>
      <c r="M55" s="81">
        <v>15008638596.68</v>
      </c>
      <c r="N55" s="59"/>
      <c r="O55" s="57">
        <v>0.92360852902646151</v>
      </c>
      <c r="Q55" s="68"/>
      <c r="S55" s="81">
        <v>1397159688.03</v>
      </c>
      <c r="T55" s="81"/>
      <c r="U55" s="57">
        <v>0.14006777429279871</v>
      </c>
      <c r="W55" s="48"/>
      <c r="X55" s="57">
        <v>8.5979057724923078E-2</v>
      </c>
      <c r="AA55" s="81">
        <v>14841703389.980001</v>
      </c>
      <c r="AB55" s="59"/>
      <c r="AC55" s="57">
        <v>0.12882782453130881</v>
      </c>
      <c r="AF55" s="57">
        <v>0.9133355932295385</v>
      </c>
      <c r="AG55" s="57"/>
      <c r="AH55" s="121">
        <v>0.91298394839265384</v>
      </c>
    </row>
    <row r="56" spans="1:35" s="54" customFormat="1" ht="12" customHeight="1">
      <c r="A56" s="69"/>
      <c r="C56" s="54" t="s">
        <v>18</v>
      </c>
      <c r="E56" s="92">
        <v>16250000000</v>
      </c>
      <c r="F56" s="93"/>
      <c r="G56" s="94"/>
      <c r="H56" s="83">
        <v>1122212429.9400001</v>
      </c>
      <c r="I56" s="83"/>
      <c r="J56" s="58">
        <v>6.9059226457846151E-2</v>
      </c>
      <c r="L56" s="85"/>
      <c r="M56" s="83">
        <v>16130851026.620001</v>
      </c>
      <c r="N56" s="86"/>
      <c r="O56" s="58">
        <v>0.99266775548430775</v>
      </c>
      <c r="Q56" s="87"/>
      <c r="S56" s="83">
        <v>1414555458.9400001</v>
      </c>
      <c r="T56" s="83"/>
      <c r="U56" s="58">
        <v>0.14233960784457378</v>
      </c>
      <c r="W56" s="85"/>
      <c r="X56" s="58">
        <v>8.7049566704000006E-2</v>
      </c>
      <c r="AA56" s="83">
        <v>16256258848.920002</v>
      </c>
      <c r="AB56" s="86"/>
      <c r="AC56" s="58">
        <v>0.12999085673231003</v>
      </c>
      <c r="AF56" s="58">
        <v>1.0003851599335385</v>
      </c>
      <c r="AG56" s="58"/>
      <c r="AH56" s="123">
        <v>1</v>
      </c>
      <c r="AI56" s="85"/>
    </row>
    <row r="57" spans="1:35" ht="12" customHeight="1">
      <c r="A57" s="49" t="s">
        <v>54</v>
      </c>
      <c r="C57" s="45" t="s">
        <v>7</v>
      </c>
      <c r="E57" s="82">
        <v>17030000000</v>
      </c>
      <c r="F57" s="138"/>
      <c r="G57" s="82"/>
      <c r="H57" s="82">
        <v>1657822668.3</v>
      </c>
      <c r="I57" s="82"/>
      <c r="J57" s="57">
        <v>9.7347191327069871E-2</v>
      </c>
      <c r="K57" s="48"/>
      <c r="L57" s="48"/>
      <c r="M57" s="82">
        <v>1657822668.3</v>
      </c>
      <c r="N57" s="139"/>
      <c r="O57" s="57">
        <v>9.7347191327069871E-2</v>
      </c>
      <c r="P57" s="48"/>
      <c r="Q57" s="68"/>
      <c r="R57" s="48"/>
      <c r="S57" s="82">
        <v>1400783115.6300001</v>
      </c>
      <c r="T57" s="82"/>
      <c r="U57" s="57">
        <v>0.13109557553267437</v>
      </c>
      <c r="V57" s="48"/>
      <c r="W57" s="48"/>
      <c r="X57" s="57">
        <v>8.22538529436289E-2</v>
      </c>
      <c r="Y57" s="48"/>
      <c r="Z57" s="48"/>
      <c r="AA57" s="82">
        <v>1400783115.6300001</v>
      </c>
      <c r="AB57" s="139"/>
      <c r="AC57" s="121">
        <v>0.13109557553267437</v>
      </c>
      <c r="AD57" s="48"/>
      <c r="AE57" s="48"/>
      <c r="AF57" s="57">
        <v>8.22538529436289E-2</v>
      </c>
      <c r="AG57" s="121"/>
      <c r="AH57" s="121">
        <v>8.0941235644680004E-2</v>
      </c>
    </row>
    <row r="58" spans="1:35" ht="12" customHeight="1">
      <c r="A58" s="49"/>
      <c r="C58" s="45" t="s">
        <v>8</v>
      </c>
      <c r="E58" s="82">
        <v>17030000000</v>
      </c>
      <c r="F58" s="138"/>
      <c r="G58" s="82"/>
      <c r="H58" s="82">
        <v>1424456368.6300001</v>
      </c>
      <c r="I58" s="82"/>
      <c r="J58" s="57">
        <v>8.3643944135642995E-2</v>
      </c>
      <c r="K58" s="48"/>
      <c r="L58" s="48"/>
      <c r="M58" s="82">
        <v>3082279036.9300003</v>
      </c>
      <c r="N58" s="139"/>
      <c r="O58" s="57">
        <v>0.18099113546271287</v>
      </c>
      <c r="P58" s="48"/>
      <c r="Q58" s="68"/>
      <c r="R58" s="48"/>
      <c r="S58" s="82">
        <v>1433423620.3</v>
      </c>
      <c r="T58" s="82"/>
      <c r="U58" s="57">
        <v>0.13026374079027137</v>
      </c>
      <c r="V58" s="48"/>
      <c r="W58" s="48"/>
      <c r="X58" s="57">
        <v>8.4170500311215493E-2</v>
      </c>
      <c r="Y58" s="48"/>
      <c r="Z58" s="48"/>
      <c r="AA58" s="82">
        <v>2834206735.9300003</v>
      </c>
      <c r="AB58" s="139"/>
      <c r="AC58" s="121">
        <v>0.13067471522271812</v>
      </c>
      <c r="AD58" s="48"/>
      <c r="AE58" s="48"/>
      <c r="AF58" s="57">
        <v>0.16642435325484442</v>
      </c>
      <c r="AG58" s="121"/>
      <c r="AH58" s="121">
        <v>0.16376853255792945</v>
      </c>
      <c r="AI58" s="106"/>
    </row>
    <row r="59" spans="1:35" ht="12" customHeight="1">
      <c r="A59" s="49"/>
      <c r="C59" s="45" t="s">
        <v>9</v>
      </c>
      <c r="E59" s="82">
        <v>17030000000</v>
      </c>
      <c r="F59" s="138"/>
      <c r="G59" s="82"/>
      <c r="H59" s="140">
        <v>1424994622.6800001</v>
      </c>
      <c r="I59" s="82"/>
      <c r="J59" s="57">
        <v>8.3675550362889026E-2</v>
      </c>
      <c r="K59" s="48"/>
      <c r="L59" s="48"/>
      <c r="M59" s="82">
        <v>4507273659.6100006</v>
      </c>
      <c r="N59" s="139"/>
      <c r="O59" s="57">
        <v>0.26466668582560193</v>
      </c>
      <c r="P59" s="48"/>
      <c r="Q59" s="68"/>
      <c r="R59" s="48"/>
      <c r="S59" s="140">
        <v>1398273115.6800001</v>
      </c>
      <c r="T59" s="82"/>
      <c r="U59" s="57">
        <v>0.10284760755518629</v>
      </c>
      <c r="V59" s="48"/>
      <c r="W59" s="48"/>
      <c r="X59" s="57">
        <v>8.2106465982384039E-2</v>
      </c>
      <c r="Y59" s="48"/>
      <c r="Z59" s="48"/>
      <c r="AA59" s="82">
        <v>4232479851.6100006</v>
      </c>
      <c r="AB59" s="139"/>
      <c r="AC59" s="121">
        <v>0.12132750209560927</v>
      </c>
      <c r="AD59" s="48"/>
      <c r="AE59" s="48"/>
      <c r="AF59" s="57">
        <v>0.24853081923722845</v>
      </c>
      <c r="AG59" s="121"/>
      <c r="AH59" s="121">
        <v>0.24456473326097275</v>
      </c>
    </row>
    <row r="60" spans="1:35" ht="12" customHeight="1">
      <c r="A60" s="49"/>
      <c r="C60" s="45" t="s">
        <v>10</v>
      </c>
      <c r="E60" s="82">
        <v>17030000000</v>
      </c>
      <c r="F60" s="138"/>
      <c r="G60" s="82"/>
      <c r="H60" s="140">
        <v>1577575865.48</v>
      </c>
      <c r="I60" s="82"/>
      <c r="J60" s="57">
        <v>9.263510660481504E-2</v>
      </c>
      <c r="K60" s="48"/>
      <c r="L60" s="48"/>
      <c r="M60" s="82">
        <v>6084849525.0900002</v>
      </c>
      <c r="N60" s="139"/>
      <c r="O60" s="57">
        <v>0.35730179243041693</v>
      </c>
      <c r="P60" s="48"/>
      <c r="Q60" s="68"/>
      <c r="R60" s="48"/>
      <c r="S60" s="140">
        <v>1665115320.3900001</v>
      </c>
      <c r="T60" s="82"/>
      <c r="U60" s="57">
        <v>9.9712919248561294E-2</v>
      </c>
      <c r="V60" s="48"/>
      <c r="W60" s="48"/>
      <c r="X60" s="57">
        <v>9.7775415172636534E-2</v>
      </c>
      <c r="Y60" s="48"/>
      <c r="Z60" s="48"/>
      <c r="AA60" s="82">
        <v>5897595172.000001</v>
      </c>
      <c r="AB60" s="139"/>
      <c r="AC60" s="121">
        <v>0.11513927842064953</v>
      </c>
      <c r="AD60" s="48"/>
      <c r="AE60" s="48"/>
      <c r="AF60" s="57">
        <v>0.34630623440986502</v>
      </c>
      <c r="AG60" s="121"/>
      <c r="AH60" s="121">
        <v>0.34077983609838691</v>
      </c>
    </row>
    <row r="61" spans="1:35" ht="12" customHeight="1">
      <c r="A61" s="49"/>
      <c r="C61" s="45" t="s">
        <v>11</v>
      </c>
      <c r="E61" s="82">
        <v>17030000000</v>
      </c>
      <c r="F61" s="138"/>
      <c r="G61" s="82"/>
      <c r="H61" s="140">
        <v>1423175767.28</v>
      </c>
      <c r="I61" s="82"/>
      <c r="J61" s="57">
        <v>8.3568747344685848E-2</v>
      </c>
      <c r="K61" s="48"/>
      <c r="L61" s="48"/>
      <c r="M61" s="82">
        <v>7508025292.3699999</v>
      </c>
      <c r="N61" s="139"/>
      <c r="O61" s="57">
        <v>0.44087053977510277</v>
      </c>
      <c r="P61" s="48"/>
      <c r="Q61" s="68"/>
      <c r="R61" s="48"/>
      <c r="S61" s="140">
        <v>1442439913.4300001</v>
      </c>
      <c r="T61" s="82"/>
      <c r="U61" s="57">
        <v>7.0073134048505903E-2</v>
      </c>
      <c r="V61" s="48"/>
      <c r="W61" s="48"/>
      <c r="X61" s="57">
        <v>8.4699936196711692E-2</v>
      </c>
      <c r="Y61" s="48"/>
      <c r="Z61" s="48"/>
      <c r="AA61" s="82">
        <v>7340035085.4300013</v>
      </c>
      <c r="AB61" s="139"/>
      <c r="AC61" s="121">
        <v>0.10598580151745129</v>
      </c>
      <c r="AD61" s="48"/>
      <c r="AE61" s="48"/>
      <c r="AF61" s="57">
        <v>0.4310061706065767</v>
      </c>
      <c r="AG61" s="121"/>
      <c r="AH61" s="121">
        <v>0.4241281200928867</v>
      </c>
    </row>
    <row r="62" spans="1:35" ht="12" customHeight="1">
      <c r="A62" s="49"/>
      <c r="C62" s="57" t="s">
        <v>12</v>
      </c>
      <c r="D62" s="57"/>
      <c r="E62" s="82">
        <v>17030000000</v>
      </c>
      <c r="F62" s="144"/>
      <c r="G62" s="143"/>
      <c r="H62" s="140">
        <v>1640471674.51</v>
      </c>
      <c r="I62" s="143"/>
      <c r="J62" s="57">
        <v>9.632834260187903E-2</v>
      </c>
      <c r="K62" s="151"/>
      <c r="L62" s="151"/>
      <c r="M62" s="82">
        <v>9148496966.8799992</v>
      </c>
      <c r="N62" s="156"/>
      <c r="O62" s="57">
        <v>0.53719888237698177</v>
      </c>
      <c r="P62" s="151"/>
      <c r="Q62" s="152"/>
      <c r="R62" s="151"/>
      <c r="S62" s="140">
        <v>1406380461.9400001</v>
      </c>
      <c r="T62" s="143"/>
      <c r="U62" s="57">
        <v>7.0072281041004603E-2</v>
      </c>
      <c r="V62" s="151"/>
      <c r="W62" s="151"/>
      <c r="X62" s="57">
        <v>8.2582528593071053E-2</v>
      </c>
      <c r="Y62" s="151"/>
      <c r="Z62" s="151"/>
      <c r="AA62" s="82">
        <v>8746415547.3700008</v>
      </c>
      <c r="AB62" s="156"/>
      <c r="AC62" s="121">
        <v>0.10004931157836028</v>
      </c>
      <c r="AD62" s="151"/>
      <c r="AE62" s="151"/>
      <c r="AF62" s="57">
        <v>0.51358869919964778</v>
      </c>
      <c r="AG62" s="157"/>
      <c r="AH62" s="121">
        <v>0.50539278633978291</v>
      </c>
    </row>
    <row r="63" spans="1:35" ht="12" customHeight="1">
      <c r="A63" s="49"/>
      <c r="C63" s="57" t="s">
        <v>13</v>
      </c>
      <c r="D63" s="57"/>
      <c r="E63" s="82">
        <v>17030000000</v>
      </c>
      <c r="F63" s="144"/>
      <c r="G63" s="143"/>
      <c r="H63" s="140">
        <v>1339961074.1500001</v>
      </c>
      <c r="I63" s="143"/>
      <c r="J63" s="57">
        <v>7.8682388382266599E-2</v>
      </c>
      <c r="K63" s="151"/>
      <c r="L63" s="151"/>
      <c r="M63" s="82">
        <v>10488458041.029999</v>
      </c>
      <c r="N63" s="156"/>
      <c r="O63" s="57">
        <v>0.61588127075924837</v>
      </c>
      <c r="P63" s="151"/>
      <c r="Q63" s="152"/>
      <c r="R63" s="151"/>
      <c r="S63" s="140">
        <v>1425687247.1500001</v>
      </c>
      <c r="T63" s="143"/>
      <c r="U63" s="57">
        <v>6.4271946987791262E-2</v>
      </c>
      <c r="V63" s="151"/>
      <c r="W63" s="151"/>
      <c r="X63" s="57">
        <v>8.3716221206694072E-2</v>
      </c>
      <c r="Y63" s="151"/>
      <c r="Z63" s="151"/>
      <c r="AA63" s="82">
        <v>10172102794.52</v>
      </c>
      <c r="AB63" s="156"/>
      <c r="AC63" s="121">
        <v>9.4890614939803664E-2</v>
      </c>
      <c r="AD63" s="151"/>
      <c r="AE63" s="151"/>
      <c r="AF63" s="57">
        <v>0.59730492040634175</v>
      </c>
      <c r="AG63" s="157"/>
      <c r="AH63" s="121">
        <v>0.58777305359142218</v>
      </c>
    </row>
    <row r="64" spans="1:35" ht="12" customHeight="1">
      <c r="A64" s="49"/>
      <c r="C64" s="45" t="s">
        <v>14</v>
      </c>
      <c r="E64" s="82">
        <v>17030000000</v>
      </c>
      <c r="F64" s="144"/>
      <c r="G64" s="143"/>
      <c r="H64" s="140">
        <v>1291431087.98</v>
      </c>
      <c r="I64" s="143"/>
      <c r="J64" s="57">
        <v>7.5832712153846155E-2</v>
      </c>
      <c r="K64" s="151"/>
      <c r="L64" s="151"/>
      <c r="M64" s="82">
        <v>11779889129.009998</v>
      </c>
      <c r="N64" s="156"/>
      <c r="O64" s="57">
        <v>0.69171398291309449</v>
      </c>
      <c r="P64" s="151"/>
      <c r="Q64" s="152"/>
      <c r="R64" s="151"/>
      <c r="S64" s="140">
        <v>1436341845.98</v>
      </c>
      <c r="T64" s="143"/>
      <c r="U64" s="57">
        <v>3.7695617126275005E-2</v>
      </c>
      <c r="V64" s="151"/>
      <c r="W64" s="151"/>
      <c r="X64" s="57">
        <v>8.4341858248972404E-2</v>
      </c>
      <c r="Y64" s="151"/>
      <c r="Z64" s="151"/>
      <c r="AA64" s="82">
        <v>11608444640.5</v>
      </c>
      <c r="AB64" s="156"/>
      <c r="AC64" s="121">
        <v>8.7474254511322735E-2</v>
      </c>
      <c r="AD64" s="151"/>
      <c r="AE64" s="151"/>
      <c r="AF64" s="57">
        <v>0.6816467786553142</v>
      </c>
      <c r="AG64" s="121"/>
      <c r="AH64" s="121">
        <v>0.67076897389097145</v>
      </c>
    </row>
    <row r="65" spans="1:35" ht="12" customHeight="1">
      <c r="A65" s="49"/>
      <c r="C65" s="45" t="s">
        <v>15</v>
      </c>
      <c r="E65" s="82">
        <v>17030000000</v>
      </c>
      <c r="F65" s="138"/>
      <c r="G65" s="82"/>
      <c r="H65" s="140">
        <v>1502223828.8900001</v>
      </c>
      <c r="I65" s="82"/>
      <c r="J65" s="121">
        <v>8.8210442095713451E-2</v>
      </c>
      <c r="K65" s="48"/>
      <c r="L65" s="48"/>
      <c r="M65" s="82">
        <v>13282112957.899998</v>
      </c>
      <c r="N65" s="139"/>
      <c r="O65" s="121">
        <v>0.77992442500880788</v>
      </c>
      <c r="P65" s="48"/>
      <c r="Q65" s="68"/>
      <c r="R65" s="48"/>
      <c r="S65" s="140">
        <v>1412061206.3900001</v>
      </c>
      <c r="T65" s="82"/>
      <c r="U65" s="121">
        <v>2.830202183739372E-2</v>
      </c>
      <c r="V65" s="48"/>
      <c r="W65" s="48"/>
      <c r="X65" s="121">
        <v>8.2916101373458603E-2</v>
      </c>
      <c r="Y65" s="48"/>
      <c r="Z65" s="48"/>
      <c r="AA65" s="82">
        <v>13020505846.889999</v>
      </c>
      <c r="AB65" s="139"/>
      <c r="AC65" s="121">
        <v>8.0729904506934957E-2</v>
      </c>
      <c r="AD65" s="48"/>
      <c r="AE65" s="48"/>
      <c r="AF65" s="121">
        <v>0.76456288002877271</v>
      </c>
      <c r="AG65" s="121"/>
      <c r="AH65" s="121">
        <v>0.75236188972199969</v>
      </c>
      <c r="AI65" s="101"/>
    </row>
    <row r="66" spans="1:35" ht="12" customHeight="1">
      <c r="A66" s="49"/>
      <c r="C66" s="45" t="s">
        <v>16</v>
      </c>
      <c r="E66" s="82">
        <v>17030000000</v>
      </c>
      <c r="F66" s="138"/>
      <c r="G66" s="82"/>
      <c r="H66" s="140">
        <v>1428964022.4200001</v>
      </c>
      <c r="I66" s="82"/>
      <c r="J66" s="121">
        <v>8.3908633142689371E-2</v>
      </c>
      <c r="K66" s="48"/>
      <c r="L66" s="48"/>
      <c r="M66" s="82">
        <v>14711076980.319998</v>
      </c>
      <c r="N66" s="139"/>
      <c r="O66" s="121">
        <v>0.86383305815149725</v>
      </c>
      <c r="P66" s="48"/>
      <c r="Q66" s="68"/>
      <c r="R66" s="48"/>
      <c r="S66" s="140">
        <v>1432017194.9200001</v>
      </c>
      <c r="T66" s="82"/>
      <c r="U66" s="121">
        <v>2.5313934593544474E-2</v>
      </c>
      <c r="V66" s="48"/>
      <c r="W66" s="48"/>
      <c r="X66" s="121">
        <v>8.4087915145038175E-2</v>
      </c>
      <c r="Y66" s="48"/>
      <c r="Z66" s="48"/>
      <c r="AA66" s="82">
        <v>14452523041.809999</v>
      </c>
      <c r="AB66" s="139"/>
      <c r="AC66" s="121">
        <v>7.4973116396192863E-2</v>
      </c>
      <c r="AD66" s="48"/>
      <c r="AE66" s="48"/>
      <c r="AF66" s="121">
        <v>0.84865079517381092</v>
      </c>
      <c r="AG66" s="121"/>
      <c r="AH66" s="121">
        <v>0.83510791937350881</v>
      </c>
    </row>
    <row r="67" spans="1:35" ht="12" customHeight="1">
      <c r="A67" s="49"/>
      <c r="C67" s="45" t="s">
        <v>17</v>
      </c>
      <c r="E67" s="82">
        <v>17330000000</v>
      </c>
      <c r="F67" s="138" t="s">
        <v>51</v>
      </c>
      <c r="G67" s="82"/>
      <c r="H67" s="140">
        <v>1333166210</v>
      </c>
      <c r="I67" s="82"/>
      <c r="J67" s="121">
        <v>7.692822908251587E-2</v>
      </c>
      <c r="K67" s="48"/>
      <c r="L67" s="48"/>
      <c r="M67" s="82">
        <v>16044243190.319998</v>
      </c>
      <c r="N67" s="139"/>
      <c r="O67" s="121">
        <v>0.92580745472129244</v>
      </c>
      <c r="P67" s="48"/>
      <c r="Q67" s="68"/>
      <c r="R67" s="48"/>
      <c r="S67" s="140">
        <v>1423685650.5</v>
      </c>
      <c r="T67" s="82"/>
      <c r="U67" s="121">
        <v>1.8985633995353579E-2</v>
      </c>
      <c r="V67" s="48"/>
      <c r="W67" s="48"/>
      <c r="X67" s="121">
        <v>8.21515089728794E-2</v>
      </c>
      <c r="Y67" s="48"/>
      <c r="Z67" s="48"/>
      <c r="AA67" s="82">
        <v>15876208692.309999</v>
      </c>
      <c r="AB67" s="139"/>
      <c r="AC67" s="121">
        <v>6.9702599165835544E-2</v>
      </c>
      <c r="AD67" s="48"/>
      <c r="AE67" s="48"/>
      <c r="AF67" s="121">
        <v>0.91611129211252162</v>
      </c>
      <c r="AG67" s="121"/>
      <c r="AH67" s="121">
        <v>0.91737252867331698</v>
      </c>
    </row>
    <row r="68" spans="1:35" s="54" customFormat="1" ht="12" customHeight="1">
      <c r="A68" s="69"/>
      <c r="C68" s="54" t="s">
        <v>18</v>
      </c>
      <c r="E68" s="92">
        <v>17330000000</v>
      </c>
      <c r="F68" s="93"/>
      <c r="G68" s="94"/>
      <c r="H68" s="83">
        <v>1261930905.9100001</v>
      </c>
      <c r="I68" s="83"/>
      <c r="J68" s="58">
        <v>7.281770951586844E-2</v>
      </c>
      <c r="L68" s="85"/>
      <c r="M68" s="83">
        <v>17306174096.23</v>
      </c>
      <c r="N68" s="86"/>
      <c r="O68" s="58">
        <v>0.99862516423716097</v>
      </c>
      <c r="Q68" s="87"/>
      <c r="S68" s="83">
        <v>1429965403.9100001</v>
      </c>
      <c r="T68" s="83"/>
      <c r="U68" s="58">
        <v>1.0893842919066143E-2</v>
      </c>
      <c r="W68" s="85"/>
      <c r="X68" s="58">
        <v>8.2513872124062318E-2</v>
      </c>
      <c r="AA68" s="83">
        <v>17306174096.220001</v>
      </c>
      <c r="AB68" s="86"/>
      <c r="AC68" s="58">
        <v>6.458529339730279E-2</v>
      </c>
      <c r="AF68" s="58">
        <v>0.99862516423658398</v>
      </c>
      <c r="AG68" s="58"/>
      <c r="AH68" s="123">
        <v>1</v>
      </c>
      <c r="AI68" s="85"/>
    </row>
    <row r="69" spans="1:35" ht="12" customHeight="1">
      <c r="A69" s="49" t="s">
        <v>109</v>
      </c>
      <c r="C69" s="45" t="s">
        <v>7</v>
      </c>
      <c r="E69" s="82">
        <v>17889000000</v>
      </c>
      <c r="F69" s="138"/>
      <c r="G69" s="82"/>
      <c r="H69" s="185">
        <v>1743327987.02</v>
      </c>
      <c r="I69" s="185"/>
      <c r="J69" s="57">
        <v>9.7452511991726762E-2</v>
      </c>
      <c r="K69" s="48"/>
      <c r="L69" s="48"/>
      <c r="M69" s="82">
        <v>1743327987.02</v>
      </c>
      <c r="N69" s="139"/>
      <c r="O69" s="57">
        <v>9.7452511991726762E-2</v>
      </c>
      <c r="P69" s="48"/>
      <c r="Q69" s="68"/>
      <c r="R69" s="48"/>
      <c r="S69" s="82">
        <v>1427503488.0899999</v>
      </c>
      <c r="T69" s="82"/>
      <c r="U69" s="57">
        <v>1.9075310204593965E-2</v>
      </c>
      <c r="V69" s="48"/>
      <c r="W69" s="48"/>
      <c r="X69" s="57">
        <v>7.9797835993627358E-2</v>
      </c>
      <c r="Y69" s="48"/>
      <c r="Z69" s="48"/>
      <c r="AA69" s="82">
        <v>1427503488.0899999</v>
      </c>
      <c r="AB69" s="139"/>
      <c r="AC69" s="121">
        <v>1.9075310204593965E-2</v>
      </c>
      <c r="AD69" s="48"/>
      <c r="AE69" s="48"/>
      <c r="AF69" s="57">
        <v>7.9797835993627358E-2</v>
      </c>
      <c r="AG69" s="121"/>
      <c r="AH69" s="121">
        <v>8.0965442777554783E-2</v>
      </c>
    </row>
    <row r="70" spans="1:35" ht="12" customHeight="1">
      <c r="A70" s="49"/>
      <c r="C70" s="45" t="s">
        <v>8</v>
      </c>
      <c r="E70" s="82">
        <v>17889000000</v>
      </c>
      <c r="F70" s="138"/>
      <c r="G70" s="82"/>
      <c r="H70" s="82">
        <v>1306520466.9000001</v>
      </c>
      <c r="I70" s="82"/>
      <c r="J70" s="57">
        <v>7.3034851970484663E-2</v>
      </c>
      <c r="K70" s="48"/>
      <c r="L70" s="48"/>
      <c r="M70" s="82">
        <v>3049848453.9200001</v>
      </c>
      <c r="N70" s="139"/>
      <c r="O70" s="57">
        <v>0.17048736396221142</v>
      </c>
      <c r="P70" s="48"/>
      <c r="Q70" s="68"/>
      <c r="R70" s="48"/>
      <c r="S70" s="82">
        <v>1442743047.1200001</v>
      </c>
      <c r="T70" s="82"/>
      <c r="U70" s="57">
        <v>6.5015161519730302E-3</v>
      </c>
      <c r="V70" s="48"/>
      <c r="W70" s="48"/>
      <c r="X70" s="57">
        <v>8.0649731517692447E-2</v>
      </c>
      <c r="Y70" s="48"/>
      <c r="Z70" s="48"/>
      <c r="AA70" s="82">
        <v>2870246535.21</v>
      </c>
      <c r="AB70" s="139"/>
      <c r="AC70" s="121">
        <v>1.271600932391892E-2</v>
      </c>
      <c r="AD70" s="48"/>
      <c r="AE70" s="48"/>
      <c r="AF70" s="57">
        <v>0.16044756751131981</v>
      </c>
      <c r="AG70" s="121"/>
      <c r="AH70" s="121">
        <v>0.16279524606623491</v>
      </c>
      <c r="AI70" s="106"/>
    </row>
    <row r="71" spans="1:35" ht="12" customHeight="1">
      <c r="A71" s="49"/>
      <c r="C71" s="45" t="s">
        <v>9</v>
      </c>
      <c r="E71" s="82">
        <v>17889000000</v>
      </c>
      <c r="F71" s="138"/>
      <c r="G71" s="82"/>
      <c r="H71" s="82">
        <v>1569846082.3499999</v>
      </c>
      <c r="I71" s="82"/>
      <c r="J71" s="57">
        <v>8.7754826002012398E-2</v>
      </c>
      <c r="K71" s="48"/>
      <c r="L71" s="48"/>
      <c r="M71" s="82">
        <v>4619694536.2700005</v>
      </c>
      <c r="N71" s="139"/>
      <c r="O71" s="57">
        <v>0.25824218996422382</v>
      </c>
      <c r="P71" s="48"/>
      <c r="Q71" s="68"/>
      <c r="R71" s="48"/>
      <c r="S71" s="82">
        <v>1439868343.26</v>
      </c>
      <c r="T71" s="82"/>
      <c r="U71" s="57">
        <v>2.9747570137448776E-2</v>
      </c>
      <c r="V71" s="48"/>
      <c r="W71" s="48"/>
      <c r="X71" s="57">
        <v>8.0489034784504448E-2</v>
      </c>
      <c r="Y71" s="48"/>
      <c r="Z71" s="48"/>
      <c r="AA71" s="82">
        <v>4310114878.4700003</v>
      </c>
      <c r="AB71" s="139"/>
      <c r="AC71" s="121">
        <v>1.8342680788065113E-2</v>
      </c>
      <c r="AD71" s="48"/>
      <c r="AE71" s="48"/>
      <c r="AF71" s="57">
        <v>0.24093660229582425</v>
      </c>
      <c r="AG71" s="121"/>
      <c r="AH71" s="121">
        <v>0.24446200129736478</v>
      </c>
    </row>
    <row r="72" spans="1:35" ht="12" customHeight="1">
      <c r="A72" s="49"/>
      <c r="C72" s="45" t="s">
        <v>10</v>
      </c>
      <c r="E72" s="82">
        <v>17889000000</v>
      </c>
      <c r="F72" s="138"/>
      <c r="G72" s="82"/>
      <c r="H72" s="82">
        <v>1725435548.4400001</v>
      </c>
      <c r="I72" s="82"/>
      <c r="J72" s="57">
        <v>9.6452319774162895E-2</v>
      </c>
      <c r="K72" s="48"/>
      <c r="L72" s="48"/>
      <c r="M72" s="82">
        <v>6345130084.710001</v>
      </c>
      <c r="N72" s="139"/>
      <c r="O72" s="57">
        <v>0.35469450973838679</v>
      </c>
      <c r="P72" s="48"/>
      <c r="Q72" s="68"/>
      <c r="R72" s="48"/>
      <c r="S72" s="82">
        <v>1755899706.24</v>
      </c>
      <c r="T72" s="82"/>
      <c r="U72" s="57">
        <v>5.4521380434321198E-2</v>
      </c>
      <c r="V72" s="48"/>
      <c r="W72" s="48"/>
      <c r="X72" s="57">
        <v>9.8155274539661247E-2</v>
      </c>
      <c r="Y72" s="48"/>
      <c r="Z72" s="48"/>
      <c r="AA72" s="82">
        <v>6066014584.71</v>
      </c>
      <c r="AB72" s="139"/>
      <c r="AC72" s="121">
        <v>2.8557303069834949E-2</v>
      </c>
      <c r="AD72" s="48"/>
      <c r="AE72" s="48"/>
      <c r="AF72" s="57">
        <v>0.33909187683548547</v>
      </c>
      <c r="AG72" s="121"/>
      <c r="AH72" s="121">
        <v>0.34405348977696193</v>
      </c>
    </row>
    <row r="73" spans="1:35" ht="12" customHeight="1">
      <c r="A73" s="49"/>
      <c r="C73" s="45" t="s">
        <v>11</v>
      </c>
      <c r="E73" s="82">
        <v>17889000000</v>
      </c>
      <c r="F73" s="138"/>
      <c r="G73" s="82"/>
      <c r="H73" s="82">
        <v>1368071432.22</v>
      </c>
      <c r="I73" s="82"/>
      <c r="J73" s="57">
        <v>7.6475567791380178E-2</v>
      </c>
      <c r="K73" s="48"/>
      <c r="L73" s="48"/>
      <c r="M73" s="82">
        <v>7713201516.9300013</v>
      </c>
      <c r="N73" s="139"/>
      <c r="O73" s="57">
        <v>0.43117007752976699</v>
      </c>
      <c r="P73" s="48"/>
      <c r="Q73" s="68"/>
      <c r="R73" s="48"/>
      <c r="S73" s="82">
        <v>1466912236.22</v>
      </c>
      <c r="T73" s="82"/>
      <c r="U73" s="57">
        <v>1.6965921812165385E-2</v>
      </c>
      <c r="V73" s="48"/>
      <c r="W73" s="48"/>
      <c r="X73" s="57">
        <v>8.2000795808597468E-2</v>
      </c>
      <c r="Y73" s="48"/>
      <c r="Z73" s="48"/>
      <c r="AA73" s="82">
        <v>7532926820.9300003</v>
      </c>
      <c r="AB73" s="139"/>
      <c r="AC73" s="121">
        <v>2.6279402380908312E-2</v>
      </c>
      <c r="AD73" s="48"/>
      <c r="AE73" s="48"/>
      <c r="AF73" s="57">
        <v>0.42109267264408295</v>
      </c>
      <c r="AG73" s="121"/>
      <c r="AH73" s="121">
        <v>0.42725412621132791</v>
      </c>
    </row>
    <row r="74" spans="1:35" ht="12" customHeight="1">
      <c r="A74" s="49"/>
      <c r="C74" s="57" t="s">
        <v>12</v>
      </c>
      <c r="D74" s="57"/>
      <c r="E74" s="82">
        <v>17889000000</v>
      </c>
      <c r="F74" s="144"/>
      <c r="G74" s="143"/>
      <c r="H74" s="82">
        <v>1614052912.3599999</v>
      </c>
      <c r="I74" s="82"/>
      <c r="J74" s="57">
        <v>9.0225999908323543E-2</v>
      </c>
      <c r="K74" s="48"/>
      <c r="L74" s="48"/>
      <c r="M74" s="82">
        <v>9327254429.2900009</v>
      </c>
      <c r="N74" s="139"/>
      <c r="O74" s="57">
        <v>0.52139607743809047</v>
      </c>
      <c r="P74" s="48"/>
      <c r="Q74" s="68"/>
      <c r="R74" s="48"/>
      <c r="S74" s="82">
        <v>1440667502.76</v>
      </c>
      <c r="T74" s="143"/>
      <c r="U74" s="57">
        <v>2.437963392402609E-2</v>
      </c>
      <c r="V74" s="151"/>
      <c r="W74" s="151"/>
      <c r="X74" s="57">
        <v>8.0533708019453296E-2</v>
      </c>
      <c r="Y74" s="151"/>
      <c r="Z74" s="151"/>
      <c r="AA74" s="82">
        <v>8973594323.6900005</v>
      </c>
      <c r="AB74" s="156"/>
      <c r="AC74" s="121">
        <v>2.597392898720785E-2</v>
      </c>
      <c r="AD74" s="151"/>
      <c r="AE74" s="151"/>
      <c r="AF74" s="57">
        <v>0.50162638066353626</v>
      </c>
      <c r="AG74" s="157"/>
      <c r="AH74" s="121">
        <v>0.50896620833889428</v>
      </c>
    </row>
    <row r="75" spans="1:35" ht="12" customHeight="1">
      <c r="A75" s="49"/>
      <c r="C75" s="57" t="s">
        <v>13</v>
      </c>
      <c r="D75" s="57"/>
      <c r="E75" s="82">
        <v>17889000000</v>
      </c>
      <c r="F75" s="144"/>
      <c r="G75" s="143"/>
      <c r="H75" s="82">
        <v>1268000818.6400001</v>
      </c>
      <c r="I75" s="143"/>
      <c r="J75" s="57">
        <v>7.0881593081782102E-2</v>
      </c>
      <c r="K75" s="151"/>
      <c r="L75" s="151"/>
      <c r="M75" s="82">
        <v>10595255247.93</v>
      </c>
      <c r="N75" s="156"/>
      <c r="O75" s="57">
        <v>0.59227767051987257</v>
      </c>
      <c r="P75" s="151"/>
      <c r="Q75" s="152"/>
      <c r="R75" s="151"/>
      <c r="S75" s="82">
        <v>1437713504.6400001</v>
      </c>
      <c r="T75" s="143"/>
      <c r="U75" s="57">
        <v>8.4354107214192897E-3</v>
      </c>
      <c r="V75" s="48"/>
      <c r="W75" s="48"/>
      <c r="X75" s="57">
        <v>8.0368578715411712E-2</v>
      </c>
      <c r="Y75" s="48"/>
      <c r="Z75" s="48"/>
      <c r="AA75" s="82">
        <v>10411307828.33</v>
      </c>
      <c r="AB75" s="139"/>
      <c r="AC75" s="121">
        <v>2.3515790062489828E-2</v>
      </c>
      <c r="AD75" s="48"/>
      <c r="AE75" s="48"/>
      <c r="AF75" s="57">
        <v>0.58199495937894796</v>
      </c>
      <c r="AG75" s="157"/>
      <c r="AH75" s="121">
        <v>0.59051074498041078</v>
      </c>
    </row>
    <row r="76" spans="1:35" ht="12" customHeight="1">
      <c r="A76" s="49"/>
      <c r="C76" s="45" t="s">
        <v>14</v>
      </c>
      <c r="E76" s="82">
        <v>17889000000</v>
      </c>
      <c r="F76" s="144"/>
      <c r="G76" s="143"/>
      <c r="H76" s="82">
        <v>1462676600.96</v>
      </c>
      <c r="I76" s="143"/>
      <c r="J76" s="57">
        <v>8.1764022637374922E-2</v>
      </c>
      <c r="K76" s="151"/>
      <c r="L76" s="151"/>
      <c r="M76" s="82">
        <v>12057931848.889999</v>
      </c>
      <c r="N76" s="156"/>
      <c r="O76" s="57">
        <v>0.67404169315724749</v>
      </c>
      <c r="P76" s="151"/>
      <c r="Q76" s="152"/>
      <c r="R76" s="151"/>
      <c r="S76" s="82">
        <v>1460870083.46</v>
      </c>
      <c r="T76" s="143"/>
      <c r="U76" s="57">
        <v>1.7076880095535207E-2</v>
      </c>
      <c r="V76" s="151"/>
      <c r="W76" s="151"/>
      <c r="X76" s="57">
        <v>8.1663037814299289E-2</v>
      </c>
      <c r="Y76" s="151"/>
      <c r="Z76" s="151"/>
      <c r="AA76" s="82">
        <v>11872177911.790001</v>
      </c>
      <c r="AB76" s="156"/>
      <c r="AC76" s="121">
        <v>2.2719087651921654E-2</v>
      </c>
      <c r="AD76" s="151"/>
      <c r="AE76" s="151"/>
      <c r="AF76" s="57">
        <v>0.66365799719324725</v>
      </c>
      <c r="AG76" s="121"/>
      <c r="AH76" s="121">
        <v>0.67336868132498751</v>
      </c>
    </row>
    <row r="77" spans="1:35" ht="12" customHeight="1">
      <c r="A77" s="49"/>
      <c r="C77" s="45" t="s">
        <v>15</v>
      </c>
      <c r="E77" s="82">
        <v>17889000000</v>
      </c>
      <c r="F77" s="144"/>
      <c r="G77" s="143"/>
      <c r="H77" s="82">
        <v>1587476619.0599999</v>
      </c>
      <c r="I77" s="82"/>
      <c r="J77" s="57">
        <v>8.8740377833305378E-2</v>
      </c>
      <c r="K77" s="48"/>
      <c r="L77" s="48"/>
      <c r="M77" s="82">
        <v>13645408467.949999</v>
      </c>
      <c r="N77" s="139"/>
      <c r="O77" s="57">
        <v>0.76278207099055284</v>
      </c>
      <c r="P77" s="48"/>
      <c r="Q77" s="68"/>
      <c r="R77" s="48"/>
      <c r="S77" s="82">
        <v>1446585191.1999998</v>
      </c>
      <c r="T77" s="143"/>
      <c r="U77" s="57">
        <v>2.4449354357848119E-2</v>
      </c>
      <c r="V77" s="151"/>
      <c r="W77" s="151"/>
      <c r="X77" s="57">
        <v>8.0864508424171269E-2</v>
      </c>
      <c r="Y77" s="151"/>
      <c r="Z77" s="151"/>
      <c r="AA77" s="82">
        <v>13318763102.990002</v>
      </c>
      <c r="AB77" s="156"/>
      <c r="AC77" s="121">
        <v>2.2906733394789214E-2</v>
      </c>
      <c r="AD77" s="151"/>
      <c r="AE77" s="151"/>
      <c r="AF77" s="57">
        <v>0.74452250561741862</v>
      </c>
      <c r="AG77" s="121"/>
      <c r="AH77" s="121">
        <v>0.75541640414888966</v>
      </c>
      <c r="AI77" s="101"/>
    </row>
    <row r="78" spans="1:35" ht="12" customHeight="1">
      <c r="A78" s="49"/>
      <c r="C78" s="45" t="s">
        <v>16</v>
      </c>
      <c r="E78" s="82">
        <v>17889000000</v>
      </c>
      <c r="F78" s="138"/>
      <c r="G78" s="82"/>
      <c r="H78" s="82">
        <v>1310479854.8300018</v>
      </c>
      <c r="I78" s="82"/>
      <c r="J78" s="57">
        <v>7.3256182840293019E-2</v>
      </c>
      <c r="K78" s="48"/>
      <c r="L78" s="48"/>
      <c r="M78" s="82">
        <v>14955888322.780001</v>
      </c>
      <c r="N78" s="139"/>
      <c r="O78" s="57">
        <v>0.83603825383084585</v>
      </c>
      <c r="P78" s="48"/>
      <c r="Q78" s="68"/>
      <c r="R78" s="48"/>
      <c r="S78" s="82">
        <v>1450670383.7900019</v>
      </c>
      <c r="T78" s="82"/>
      <c r="U78" s="121">
        <v>1.302581347219367E-2</v>
      </c>
      <c r="V78" s="48"/>
      <c r="W78" s="48"/>
      <c r="X78" s="121">
        <v>8.1092871808932973E-2</v>
      </c>
      <c r="Y78" s="48"/>
      <c r="Z78" s="48"/>
      <c r="AA78" s="82">
        <v>14769433486.780003</v>
      </c>
      <c r="AB78" s="139"/>
      <c r="AC78" s="121">
        <v>2.1927689999400535E-2</v>
      </c>
      <c r="AD78" s="48"/>
      <c r="AE78" s="48"/>
      <c r="AF78" s="121">
        <v>0.82561537742635149</v>
      </c>
      <c r="AG78" s="121"/>
      <c r="AH78" s="121">
        <v>0.83769583178447216</v>
      </c>
    </row>
    <row r="79" spans="1:35" ht="12" customHeight="1">
      <c r="A79" s="49"/>
      <c r="C79" s="45" t="s">
        <v>17</v>
      </c>
      <c r="E79" s="82">
        <v>17889000000</v>
      </c>
      <c r="F79" s="138"/>
      <c r="G79" s="82"/>
      <c r="H79" s="82">
        <v>1423428100.29</v>
      </c>
      <c r="I79" s="82"/>
      <c r="J79" s="57">
        <v>7.9570020699312419E-2</v>
      </c>
      <c r="K79" s="48"/>
      <c r="L79" s="48"/>
      <c r="M79" s="82">
        <v>16379316423.07</v>
      </c>
      <c r="N79" s="139"/>
      <c r="O79" s="57">
        <v>0.91560827453015814</v>
      </c>
      <c r="P79" s="48"/>
      <c r="Q79" s="68"/>
      <c r="R79" s="48"/>
      <c r="S79" s="82">
        <v>1428998417.49</v>
      </c>
      <c r="T79" s="82"/>
      <c r="U79" s="121">
        <v>3.731699471813954E-3</v>
      </c>
      <c r="V79" s="48"/>
      <c r="W79" s="48"/>
      <c r="X79" s="121">
        <v>7.9881402956565484E-2</v>
      </c>
      <c r="Y79" s="48"/>
      <c r="Z79" s="48"/>
      <c r="AA79" s="82">
        <v>16198431904.270002</v>
      </c>
      <c r="AB79" s="139"/>
      <c r="AC79" s="121">
        <v>2.0295979865525338E-2</v>
      </c>
      <c r="AD79" s="48"/>
      <c r="AE79" s="48"/>
      <c r="AF79" s="121">
        <v>0.90549678038291703</v>
      </c>
      <c r="AG79" s="121"/>
      <c r="AH79" s="121">
        <v>0.91874606428184336</v>
      </c>
    </row>
    <row r="80" spans="1:35" ht="12" customHeight="1">
      <c r="A80" s="69"/>
      <c r="B80" s="54"/>
      <c r="C80" s="54" t="s">
        <v>18</v>
      </c>
      <c r="D80" s="54"/>
      <c r="E80" s="94">
        <v>17889000000</v>
      </c>
      <c r="F80" s="141"/>
      <c r="G80" s="94"/>
      <c r="H80" s="94">
        <v>1251705394.6199999</v>
      </c>
      <c r="I80" s="94"/>
      <c r="J80" s="123">
        <v>6.9970674415562636E-2</v>
      </c>
      <c r="K80" s="85"/>
      <c r="L80" s="85"/>
      <c r="M80" s="94">
        <v>17631021817.689999</v>
      </c>
      <c r="N80" s="142"/>
      <c r="O80" s="123">
        <v>0.98557894894572073</v>
      </c>
      <c r="P80" s="85"/>
      <c r="Q80" s="87"/>
      <c r="R80" s="85"/>
      <c r="S80" s="94">
        <v>1432589913.4199998</v>
      </c>
      <c r="T80" s="94"/>
      <c r="U80" s="123">
        <v>1.8353657387957245E-3</v>
      </c>
      <c r="V80" s="85"/>
      <c r="W80" s="85"/>
      <c r="X80" s="123">
        <v>8.0082168562803951E-2</v>
      </c>
      <c r="Y80" s="85"/>
      <c r="Z80" s="85"/>
      <c r="AA80" s="94">
        <v>17631021817.690002</v>
      </c>
      <c r="AB80" s="142"/>
      <c r="AC80" s="123">
        <v>1.8770626001096025E-2</v>
      </c>
      <c r="AD80" s="85"/>
      <c r="AE80" s="85"/>
      <c r="AF80" s="123">
        <v>0.98557894894572096</v>
      </c>
      <c r="AG80" s="123"/>
      <c r="AH80" s="123">
        <v>1</v>
      </c>
    </row>
    <row r="81" spans="1:35" ht="12" customHeight="1">
      <c r="A81" s="49" t="s">
        <v>110</v>
      </c>
      <c r="C81" s="45" t="s">
        <v>7</v>
      </c>
      <c r="E81" s="82">
        <v>18578000000</v>
      </c>
      <c r="F81" s="138"/>
      <c r="G81" s="82"/>
      <c r="H81" s="185">
        <v>1768893845.8499999</v>
      </c>
      <c r="I81" s="185"/>
      <c r="J81" s="57">
        <v>9.5214438898159101E-2</v>
      </c>
      <c r="K81" s="48"/>
      <c r="L81" s="48"/>
      <c r="M81" s="82">
        <v>1768893845.8499999</v>
      </c>
      <c r="N81" s="139"/>
      <c r="O81" s="57">
        <v>9.5214438898159101E-2</v>
      </c>
      <c r="P81" s="48"/>
      <c r="Q81" s="68"/>
      <c r="R81" s="48"/>
      <c r="S81" s="82">
        <v>1449383056.05</v>
      </c>
      <c r="T81" s="82"/>
      <c r="U81" s="57">
        <v>1.5327155514887725E-2</v>
      </c>
      <c r="V81" s="48"/>
      <c r="W81" s="48"/>
      <c r="X81" s="57">
        <v>7.8016097322101408E-2</v>
      </c>
      <c r="Y81" s="48"/>
      <c r="Z81" s="48"/>
      <c r="AA81" s="82">
        <v>1449383056.05</v>
      </c>
      <c r="AB81" s="139"/>
      <c r="AC81" s="121">
        <v>1.5327155514887725E-2</v>
      </c>
      <c r="AD81" s="48"/>
      <c r="AE81" s="48"/>
      <c r="AF81" s="57">
        <v>7.8016097322101408E-2</v>
      </c>
      <c r="AG81" s="121"/>
      <c r="AH81" s="121">
        <v>8.2206412710338114E-2</v>
      </c>
    </row>
    <row r="82" spans="1:35" ht="12" customHeight="1">
      <c r="A82" s="49"/>
      <c r="C82" s="45" t="s">
        <v>8</v>
      </c>
      <c r="E82" s="82">
        <v>18578000000</v>
      </c>
      <c r="F82" s="138"/>
      <c r="G82" s="82"/>
      <c r="H82" s="82">
        <v>1314400820.26</v>
      </c>
      <c r="I82" s="82"/>
      <c r="J82" s="57">
        <v>7.0750394028420718E-2</v>
      </c>
      <c r="K82" s="48"/>
      <c r="L82" s="48"/>
      <c r="M82" s="82">
        <v>3083294666.1099997</v>
      </c>
      <c r="N82" s="139"/>
      <c r="O82" s="57">
        <v>0.16596483292657982</v>
      </c>
      <c r="P82" s="48"/>
      <c r="Q82" s="68"/>
      <c r="R82" s="48"/>
      <c r="S82" s="82">
        <v>1445400210.26</v>
      </c>
      <c r="T82" s="82"/>
      <c r="U82" s="57">
        <v>1.8417438540452302E-3</v>
      </c>
      <c r="V82" s="48"/>
      <c r="W82" s="48"/>
      <c r="X82" s="57">
        <v>7.7801712254279259E-2</v>
      </c>
      <c r="Y82" s="48"/>
      <c r="Z82" s="48"/>
      <c r="AA82" s="82">
        <v>2894783266.3099999</v>
      </c>
      <c r="AB82" s="139"/>
      <c r="AC82" s="121">
        <v>8.5486493229769422E-3</v>
      </c>
      <c r="AD82" s="48"/>
      <c r="AE82" s="48"/>
      <c r="AF82" s="57">
        <v>0.15581780957638067</v>
      </c>
      <c r="AG82" s="121"/>
      <c r="AH82" s="121">
        <v>0.16293724304763813</v>
      </c>
      <c r="AI82" s="106"/>
    </row>
    <row r="83" spans="1:35" ht="12" customHeight="1">
      <c r="A83" s="49"/>
      <c r="C83" s="45" t="s">
        <v>9</v>
      </c>
      <c r="E83" s="82">
        <v>18578000000</v>
      </c>
      <c r="F83" s="138"/>
      <c r="G83" s="82"/>
      <c r="H83" s="168">
        <v>1700935366.8699999</v>
      </c>
      <c r="I83" s="82"/>
      <c r="J83" s="57">
        <v>9.1556430556034019E-2</v>
      </c>
      <c r="K83" s="48"/>
      <c r="L83" s="48"/>
      <c r="M83" s="82">
        <v>4784230032.9799995</v>
      </c>
      <c r="N83" s="139"/>
      <c r="O83" s="57">
        <v>0.25752126348261384</v>
      </c>
      <c r="P83" s="48"/>
      <c r="Q83" s="68"/>
      <c r="R83" s="48"/>
      <c r="S83" s="168">
        <v>1452392430.5999999</v>
      </c>
      <c r="T83" s="82"/>
      <c r="U83" s="57">
        <v>8.6980781254237804E-3</v>
      </c>
      <c r="V83" s="48"/>
      <c r="W83" s="48"/>
      <c r="X83" s="57">
        <v>7.8178083249004188E-2</v>
      </c>
      <c r="Y83" s="48"/>
      <c r="Z83" s="48"/>
      <c r="AA83" s="82">
        <v>4347175696.9099998</v>
      </c>
      <c r="AB83" s="139"/>
      <c r="AC83" s="121">
        <v>8.5985685961937897E-3</v>
      </c>
      <c r="AD83" s="48"/>
      <c r="AE83" s="48"/>
      <c r="AF83" s="57">
        <v>0.23399589282538485</v>
      </c>
      <c r="AG83" s="121"/>
      <c r="AH83" s="121">
        <v>0.24468734199956413</v>
      </c>
    </row>
    <row r="84" spans="1:35" ht="12" customHeight="1">
      <c r="A84" s="49"/>
      <c r="C84" s="45" t="s">
        <v>10</v>
      </c>
      <c r="E84" s="82">
        <v>18578000000</v>
      </c>
      <c r="F84" s="138"/>
      <c r="G84" s="82"/>
      <c r="H84" s="82">
        <v>1524885917.1400001</v>
      </c>
      <c r="I84" s="82"/>
      <c r="J84" s="57">
        <v>8.2080197929809459E-2</v>
      </c>
      <c r="K84" s="48"/>
      <c r="L84" s="48"/>
      <c r="M84" s="82">
        <v>6309115950.1199999</v>
      </c>
      <c r="N84" s="139"/>
      <c r="O84" s="57">
        <v>0.33960146141242331</v>
      </c>
      <c r="P84" s="48"/>
      <c r="Q84" s="68"/>
      <c r="R84" s="48"/>
      <c r="S84" s="82">
        <v>1771503139.21</v>
      </c>
      <c r="T84" s="82"/>
      <c r="U84" s="57">
        <v>8.8862894130852244E-3</v>
      </c>
      <c r="V84" s="48"/>
      <c r="W84" s="48"/>
      <c r="X84" s="57">
        <v>9.5354889611906551E-2</v>
      </c>
      <c r="Y84" s="48"/>
      <c r="Z84" s="48"/>
      <c r="AA84" s="82">
        <v>6118678836.1199999</v>
      </c>
      <c r="AB84" s="139"/>
      <c r="AC84" s="121">
        <v>8.6818537401385232E-3</v>
      </c>
      <c r="AD84" s="48"/>
      <c r="AE84" s="48"/>
      <c r="AF84" s="57">
        <v>0.32935078243729143</v>
      </c>
      <c r="AG84" s="121"/>
      <c r="AH84" s="121">
        <v>0.34439906857764746</v>
      </c>
    </row>
    <row r="85" spans="1:35" ht="12" customHeight="1">
      <c r="A85" s="49"/>
      <c r="C85" s="45" t="s">
        <v>11</v>
      </c>
      <c r="E85" s="82">
        <v>18578000000</v>
      </c>
      <c r="F85" s="138"/>
      <c r="G85" s="82"/>
      <c r="H85" s="82">
        <v>1446302761.3199999</v>
      </c>
      <c r="I85" s="82"/>
      <c r="J85" s="57">
        <v>7.785029396705781E-2</v>
      </c>
      <c r="K85" s="48"/>
      <c r="L85" s="48"/>
      <c r="M85" s="82">
        <v>7755418711.4399996</v>
      </c>
      <c r="N85" s="139"/>
      <c r="O85" s="57">
        <v>0.41745175537948109</v>
      </c>
      <c r="P85" s="48"/>
      <c r="Q85" s="68"/>
      <c r="R85" s="48"/>
      <c r="S85" s="82">
        <v>1445916157.99</v>
      </c>
      <c r="T85" s="82"/>
      <c r="U85" s="57">
        <v>-1.431311138565694E-2</v>
      </c>
      <c r="V85" s="48"/>
      <c r="W85" s="48"/>
      <c r="X85" s="57">
        <v>7.7829484228119278E-2</v>
      </c>
      <c r="Y85" s="48"/>
      <c r="Z85" s="48"/>
      <c r="AA85" s="82">
        <v>7564594994.1099997</v>
      </c>
      <c r="AB85" s="139"/>
      <c r="AC85" s="121">
        <v>4.2039666563613576E-3</v>
      </c>
      <c r="AD85" s="48"/>
      <c r="AE85" s="48"/>
      <c r="AF85" s="57">
        <v>0.40718026666541068</v>
      </c>
      <c r="AG85" s="121"/>
      <c r="AH85" s="121">
        <v>0.4257846407559876</v>
      </c>
    </row>
    <row r="86" spans="1:35" ht="12" customHeight="1">
      <c r="A86" s="49"/>
      <c r="C86" s="57" t="s">
        <v>12</v>
      </c>
      <c r="D86" s="57"/>
      <c r="E86" s="82">
        <v>18578000000</v>
      </c>
      <c r="F86" s="144"/>
      <c r="G86" s="143"/>
      <c r="H86" s="82">
        <v>1572307668.0599999</v>
      </c>
      <c r="I86" s="82"/>
      <c r="J86" s="57">
        <v>8.463277360641619E-2</v>
      </c>
      <c r="K86" s="48"/>
      <c r="L86" s="48"/>
      <c r="M86" s="82">
        <v>9327726379.5</v>
      </c>
      <c r="N86" s="139"/>
      <c r="O86" s="57">
        <v>0.50208452898589728</v>
      </c>
      <c r="P86" s="48"/>
      <c r="Q86" s="68"/>
      <c r="R86" s="48"/>
      <c r="S86" s="82">
        <v>1434760592.8899999</v>
      </c>
      <c r="T86" s="143"/>
      <c r="U86" s="57">
        <v>-4.1001201586652325E-3</v>
      </c>
      <c r="V86" s="151"/>
      <c r="W86" s="151"/>
      <c r="X86" s="57">
        <v>7.72290124281408E-2</v>
      </c>
      <c r="Y86" s="151"/>
      <c r="Z86" s="151"/>
      <c r="AA86" s="82">
        <v>8999355587</v>
      </c>
      <c r="AB86" s="156"/>
      <c r="AC86" s="121">
        <v>2.8707853710292497E-3</v>
      </c>
      <c r="AD86" s="151"/>
      <c r="AE86" s="151"/>
      <c r="AF86" s="57">
        <v>0.48440927909355153</v>
      </c>
      <c r="AG86" s="157"/>
      <c r="AH86" s="121">
        <v>0.50654230512403098</v>
      </c>
    </row>
    <row r="87" spans="1:35" ht="12" customHeight="1">
      <c r="A87" s="49"/>
      <c r="C87" s="57" t="s">
        <v>13</v>
      </c>
      <c r="D87" s="57"/>
      <c r="E87" s="82">
        <v>18578000000</v>
      </c>
      <c r="F87" s="144"/>
      <c r="G87" s="143"/>
      <c r="H87" s="82">
        <v>1330589208.76</v>
      </c>
      <c r="I87" s="143"/>
      <c r="J87" s="57">
        <v>7.1621768153730211E-2</v>
      </c>
      <c r="K87" s="151"/>
      <c r="L87" s="151"/>
      <c r="M87" s="82">
        <v>10658315588.26</v>
      </c>
      <c r="N87" s="156"/>
      <c r="O87" s="57">
        <v>0.57370629713962751</v>
      </c>
      <c r="P87" s="151"/>
      <c r="Q87" s="152"/>
      <c r="R87" s="151"/>
      <c r="S87" s="82">
        <v>1464424159.76</v>
      </c>
      <c r="T87" s="143"/>
      <c r="U87" s="57">
        <v>1.8578565919980194E-2</v>
      </c>
      <c r="V87" s="48"/>
      <c r="W87" s="48"/>
      <c r="X87" s="57">
        <v>7.8825716425880071E-2</v>
      </c>
      <c r="Y87" s="48"/>
      <c r="Z87" s="48"/>
      <c r="AA87" s="82">
        <v>10463779746.76</v>
      </c>
      <c r="AB87" s="139"/>
      <c r="AC87" s="121">
        <v>5.0398969366001189E-3</v>
      </c>
      <c r="AD87" s="48"/>
      <c r="AE87" s="48"/>
      <c r="AF87" s="57">
        <v>0.56323499551943157</v>
      </c>
      <c r="AG87" s="157"/>
      <c r="AH87" s="121">
        <v>0.58896962810210152</v>
      </c>
    </row>
    <row r="88" spans="1:35" ht="12" customHeight="1">
      <c r="A88" s="49"/>
      <c r="C88" s="45" t="s">
        <v>14</v>
      </c>
      <c r="E88" s="82">
        <v>18578000000</v>
      </c>
      <c r="F88" s="144"/>
      <c r="G88" s="143"/>
      <c r="H88" s="82">
        <v>1478560653.74</v>
      </c>
      <c r="I88" s="143"/>
      <c r="J88" s="57">
        <v>7.9586643004629129E-2</v>
      </c>
      <c r="K88" s="151"/>
      <c r="L88" s="151"/>
      <c r="M88" s="82">
        <v>12136876242</v>
      </c>
      <c r="N88" s="156"/>
      <c r="O88" s="57">
        <v>0.65329294014425665</v>
      </c>
      <c r="P88" s="151"/>
      <c r="Q88" s="152"/>
      <c r="R88" s="151"/>
      <c r="S88" s="82">
        <v>1473861357.74</v>
      </c>
      <c r="T88" s="143"/>
      <c r="U88" s="57">
        <v>8.8928334059870107E-3</v>
      </c>
      <c r="V88" s="151"/>
      <c r="W88" s="151"/>
      <c r="X88" s="57">
        <v>7.9333693494455806E-2</v>
      </c>
      <c r="Y88" s="151"/>
      <c r="Z88" s="151"/>
      <c r="AA88" s="82">
        <v>11937641104.5</v>
      </c>
      <c r="AB88" s="156"/>
      <c r="AC88" s="121">
        <v>5.5140003120226488E-3</v>
      </c>
      <c r="AD88" s="151"/>
      <c r="AE88" s="151"/>
      <c r="AF88" s="57">
        <v>0.64256868901388742</v>
      </c>
      <c r="AG88" s="121"/>
      <c r="AH88" s="121">
        <v>0.67192813800488993</v>
      </c>
    </row>
    <row r="89" spans="1:35" ht="12" customHeight="1">
      <c r="A89" s="49"/>
      <c r="C89" s="45" t="s">
        <v>15</v>
      </c>
      <c r="E89" s="82">
        <v>18578000000</v>
      </c>
      <c r="F89" s="144"/>
      <c r="G89" s="143"/>
      <c r="H89" s="82">
        <v>1591641559.0799999</v>
      </c>
      <c r="I89" s="82"/>
      <c r="J89" s="57">
        <v>8.5673461033480461E-2</v>
      </c>
      <c r="K89" s="48"/>
      <c r="L89" s="48"/>
      <c r="M89" s="82">
        <v>13728517801.08</v>
      </c>
      <c r="N89" s="139"/>
      <c r="O89" s="57">
        <v>0.73896640117773715</v>
      </c>
      <c r="P89" s="48"/>
      <c r="Q89" s="68"/>
      <c r="R89" s="48"/>
      <c r="S89" s="82">
        <v>1458132405.6099999</v>
      </c>
      <c r="T89" s="143"/>
      <c r="U89" s="57">
        <v>7.9823950087731799E-3</v>
      </c>
      <c r="V89" s="151"/>
      <c r="W89" s="151"/>
      <c r="X89" s="57">
        <v>7.8487049499946171E-2</v>
      </c>
      <c r="Y89" s="151"/>
      <c r="Z89" s="151"/>
      <c r="AA89" s="82">
        <v>13395773510.110001</v>
      </c>
      <c r="AB89" s="156"/>
      <c r="AC89" s="121">
        <v>5.7820990225969648E-3</v>
      </c>
      <c r="AD89" s="151"/>
      <c r="AE89" s="151"/>
      <c r="AF89" s="57">
        <v>0.72105573851383364</v>
      </c>
      <c r="AG89" s="121"/>
      <c r="AH89" s="121">
        <v>0.7540013201092497</v>
      </c>
      <c r="AI89" s="101"/>
    </row>
    <row r="90" spans="1:35" ht="12" customHeight="1">
      <c r="A90" s="49"/>
      <c r="C90" s="45" t="s">
        <v>16</v>
      </c>
      <c r="E90" s="82">
        <v>18578000000</v>
      </c>
      <c r="F90" s="138"/>
      <c r="G90" s="82"/>
      <c r="H90" s="82">
        <v>1325740403.8599999</v>
      </c>
      <c r="I90" s="82"/>
      <c r="J90" s="57">
        <v>7.1360771011949611E-2</v>
      </c>
      <c r="K90" s="48"/>
      <c r="L90" s="48"/>
      <c r="M90" s="82">
        <v>15054258204.940001</v>
      </c>
      <c r="N90" s="139"/>
      <c r="O90" s="57">
        <v>0.81032717218968675</v>
      </c>
      <c r="P90" s="48"/>
      <c r="Q90" s="68"/>
      <c r="R90" s="48"/>
      <c r="S90" s="82">
        <v>1461687532.3299999</v>
      </c>
      <c r="T90" s="82"/>
      <c r="U90" s="121">
        <v>7.5945222726714334E-3</v>
      </c>
      <c r="V90" s="48"/>
      <c r="W90" s="48"/>
      <c r="X90" s="121">
        <v>7.8678411687479813E-2</v>
      </c>
      <c r="Y90" s="48"/>
      <c r="Z90" s="48"/>
      <c r="AA90" s="82">
        <v>14857461042.440001</v>
      </c>
      <c r="AB90" s="139"/>
      <c r="AC90" s="121">
        <v>5.960117274558252E-3</v>
      </c>
      <c r="AD90" s="48"/>
      <c r="AE90" s="48"/>
      <c r="AF90" s="121">
        <v>0.79973415020131344</v>
      </c>
      <c r="AG90" s="121"/>
      <c r="AH90" s="121">
        <v>0.83627460788410402</v>
      </c>
    </row>
    <row r="91" spans="1:35" ht="12" customHeight="1">
      <c r="A91" s="49"/>
      <c r="C91" s="45" t="s">
        <v>17</v>
      </c>
      <c r="E91" s="82">
        <v>18578000000</v>
      </c>
      <c r="F91" s="138"/>
      <c r="G91" s="82"/>
      <c r="H91" s="82">
        <v>1447004245.77</v>
      </c>
      <c r="I91" s="82"/>
      <c r="J91" s="57">
        <v>7.7888052845839162E-2</v>
      </c>
      <c r="K91" s="48"/>
      <c r="L91" s="48"/>
      <c r="M91" s="82">
        <v>16501262450.710001</v>
      </c>
      <c r="N91" s="139"/>
      <c r="O91" s="57">
        <v>0.88821522503552597</v>
      </c>
      <c r="P91" s="48"/>
      <c r="Q91" s="68"/>
      <c r="R91" s="48"/>
      <c r="S91" s="82">
        <v>1451202166.27</v>
      </c>
      <c r="T91" s="82"/>
      <c r="U91" s="121">
        <v>1.5537979964316717E-2</v>
      </c>
      <c r="V91" s="48"/>
      <c r="W91" s="48"/>
      <c r="X91" s="121">
        <v>7.8114014763160725E-2</v>
      </c>
      <c r="Y91" s="48"/>
      <c r="Z91" s="48"/>
      <c r="AA91" s="82">
        <v>16308663208.710001</v>
      </c>
      <c r="AB91" s="139"/>
      <c r="AC91" s="121">
        <v>6.8050602114726466E-3</v>
      </c>
      <c r="AD91" s="48"/>
      <c r="AE91" s="48"/>
      <c r="AF91" s="121">
        <v>0.87784816496447415</v>
      </c>
      <c r="AG91" s="121"/>
      <c r="AH91" s="121">
        <v>0.91795771101265178</v>
      </c>
    </row>
    <row r="92" spans="1:35" ht="12" customHeight="1">
      <c r="A92" s="69"/>
      <c r="B92" s="54"/>
      <c r="C92" s="54" t="s">
        <v>18</v>
      </c>
      <c r="D92" s="54"/>
      <c r="E92" s="94">
        <v>18578000000</v>
      </c>
      <c r="F92" s="141"/>
      <c r="G92" s="94"/>
      <c r="H92" s="94">
        <v>1264984308.8699999</v>
      </c>
      <c r="I92" s="94"/>
      <c r="J92" s="123">
        <v>6.8090446165895144E-2</v>
      </c>
      <c r="K92" s="85"/>
      <c r="L92" s="85"/>
      <c r="M92" s="94">
        <v>17766246759.580002</v>
      </c>
      <c r="N92" s="142"/>
      <c r="O92" s="123">
        <v>0.95630567120142118</v>
      </c>
      <c r="P92" s="85"/>
      <c r="Q92" s="87"/>
      <c r="R92" s="85"/>
      <c r="S92" s="94">
        <v>1457583550.8699999</v>
      </c>
      <c r="T92" s="94"/>
      <c r="U92" s="123">
        <v>1.7446470351262677E-2</v>
      </c>
      <c r="V92" s="85"/>
      <c r="W92" s="85"/>
      <c r="X92" s="123">
        <v>7.8457506236946917E-2</v>
      </c>
      <c r="Y92" s="85"/>
      <c r="Z92" s="85"/>
      <c r="AA92" s="94">
        <v>17766246759.580002</v>
      </c>
      <c r="AB92" s="142"/>
      <c r="AC92" s="123">
        <v>7.6697166669217332E-3</v>
      </c>
      <c r="AD92" s="85"/>
      <c r="AE92" s="85"/>
      <c r="AF92" s="123">
        <v>0.95630567120142118</v>
      </c>
      <c r="AG92" s="123"/>
      <c r="AH92" s="123">
        <v>1</v>
      </c>
    </row>
    <row r="93" spans="1:35" ht="12" customHeight="1">
      <c r="A93" s="49" t="s">
        <v>122</v>
      </c>
      <c r="C93" s="45" t="s">
        <v>7</v>
      </c>
      <c r="E93" s="82">
        <v>18841000000</v>
      </c>
      <c r="F93" s="138"/>
      <c r="G93" s="82"/>
      <c r="H93" s="185">
        <v>1704433024.55</v>
      </c>
      <c r="I93" s="185"/>
      <c r="J93" s="57">
        <v>9.0464042489782917E-2</v>
      </c>
      <c r="K93" s="48"/>
      <c r="L93" s="48"/>
      <c r="M93" s="82">
        <v>1704433024.55</v>
      </c>
      <c r="N93" s="139"/>
      <c r="O93" s="57">
        <v>9.0464042489782917E-2</v>
      </c>
      <c r="P93" s="48"/>
      <c r="Q93" s="68"/>
      <c r="R93" s="48"/>
      <c r="S93" s="140">
        <v>1434917159.25</v>
      </c>
      <c r="T93" s="82"/>
      <c r="U93" s="57">
        <v>-9.9807271373958395E-3</v>
      </c>
      <c r="V93" s="48"/>
      <c r="W93" s="48"/>
      <c r="X93" s="57">
        <v>7.615928874528953E-2</v>
      </c>
      <c r="Y93" s="48"/>
      <c r="Z93" s="48"/>
      <c r="AA93" s="82">
        <v>1434917159.25</v>
      </c>
      <c r="AB93" s="139"/>
      <c r="AC93" s="121">
        <v>-9.9807271373958395E-3</v>
      </c>
      <c r="AD93" s="48"/>
      <c r="AE93" s="48"/>
      <c r="AF93" s="57">
        <v>7.615928874528953E-2</v>
      </c>
      <c r="AG93" s="121"/>
      <c r="AH93" s="121"/>
    </row>
    <row r="94" spans="1:35" ht="12" customHeight="1">
      <c r="A94" s="49"/>
      <c r="C94" s="45" t="s">
        <v>8</v>
      </c>
      <c r="E94" s="82">
        <v>18841000000</v>
      </c>
      <c r="F94" s="138"/>
      <c r="G94" s="82"/>
      <c r="H94" s="82">
        <v>1377791340.26</v>
      </c>
      <c r="I94" s="82"/>
      <c r="J94" s="57">
        <v>7.312729368186402E-2</v>
      </c>
      <c r="K94" s="48"/>
      <c r="L94" s="48"/>
      <c r="M94" s="82">
        <v>3082224364.8099999</v>
      </c>
      <c r="N94" s="139"/>
      <c r="O94" s="57">
        <v>0.16359133617164695</v>
      </c>
      <c r="P94" s="48"/>
      <c r="Q94" s="68"/>
      <c r="R94" s="48"/>
      <c r="S94" s="82">
        <v>1451309444.6299999</v>
      </c>
      <c r="T94" s="82"/>
      <c r="U94" s="57">
        <v>4.0883032450484968E-3</v>
      </c>
      <c r="V94" s="48"/>
      <c r="W94" s="48"/>
      <c r="X94" s="57">
        <v>7.7029321407037832E-2</v>
      </c>
      <c r="Y94" s="48"/>
      <c r="Z94" s="48"/>
      <c r="AA94" s="82">
        <v>2886226603.8800001</v>
      </c>
      <c r="AB94" s="139"/>
      <c r="AC94" s="121">
        <v>-2.9558905254095658E-3</v>
      </c>
      <c r="AD94" s="48"/>
      <c r="AE94" s="48"/>
      <c r="AF94" s="57">
        <v>0.15318861015232738</v>
      </c>
      <c r="AG94" s="121"/>
      <c r="AH94" s="121"/>
      <c r="AI94" s="106"/>
    </row>
    <row r="95" spans="1:35" ht="12" customHeight="1">
      <c r="A95" s="49"/>
      <c r="C95" s="45" t="s">
        <v>9</v>
      </c>
      <c r="E95" s="82">
        <v>18841000000</v>
      </c>
      <c r="F95" s="138"/>
      <c r="G95" s="82"/>
      <c r="H95" s="82">
        <v>1647987029.8699999</v>
      </c>
      <c r="I95" s="82"/>
      <c r="J95" s="57">
        <v>8.7468129604054978E-2</v>
      </c>
      <c r="K95" s="48"/>
      <c r="L95" s="48"/>
      <c r="M95" s="82">
        <v>4730211394.6800003</v>
      </c>
      <c r="N95" s="139"/>
      <c r="O95" s="57">
        <v>0.25105946577570193</v>
      </c>
      <c r="P95" s="48"/>
      <c r="Q95" s="68"/>
      <c r="R95" s="48"/>
      <c r="S95" s="82">
        <v>1449101523.6299999</v>
      </c>
      <c r="T95" s="82"/>
      <c r="U95" s="57">
        <v>-2.2658524656731238E-3</v>
      </c>
      <c r="V95" s="48"/>
      <c r="W95" s="48"/>
      <c r="X95" s="57">
        <v>7.6912134368133322E-2</v>
      </c>
      <c r="Y95" s="48"/>
      <c r="Z95" s="48"/>
      <c r="AA95" s="82">
        <v>4335328127.5100002</v>
      </c>
      <c r="AB95" s="139"/>
      <c r="AC95" s="121">
        <v>-2.7253486461153997E-3</v>
      </c>
      <c r="AD95" s="48"/>
      <c r="AE95" s="48"/>
      <c r="AF95" s="57">
        <v>0.2301007445204607</v>
      </c>
      <c r="AG95" s="121"/>
      <c r="AH95" s="121"/>
    </row>
    <row r="96" spans="1:35" ht="12" customHeight="1">
      <c r="A96" s="49"/>
      <c r="C96" s="45" t="s">
        <v>10</v>
      </c>
      <c r="E96" s="82">
        <v>18841000000</v>
      </c>
      <c r="F96" s="138"/>
      <c r="G96" s="82"/>
      <c r="H96" s="82">
        <v>1554814569.1300001</v>
      </c>
      <c r="I96" s="82"/>
      <c r="J96" s="57">
        <v>8.2522932388408271E-2</v>
      </c>
      <c r="K96" s="48"/>
      <c r="L96" s="48"/>
      <c r="M96" s="82">
        <v>6285025963.8100004</v>
      </c>
      <c r="N96" s="139"/>
      <c r="O96" s="57">
        <v>0.33358239816411023</v>
      </c>
      <c r="P96" s="48"/>
      <c r="Q96" s="68"/>
      <c r="R96" s="48"/>
      <c r="S96" s="82">
        <v>1754602105.8000002</v>
      </c>
      <c r="T96" s="82"/>
      <c r="U96" s="57">
        <v>-9.5405043524432465E-3</v>
      </c>
      <c r="V96" s="48"/>
      <c r="W96" s="48"/>
      <c r="X96" s="57">
        <v>9.3126803556074528E-2</v>
      </c>
      <c r="Y96" s="48"/>
      <c r="Z96" s="48"/>
      <c r="AA96" s="82">
        <v>6089930233.3100004</v>
      </c>
      <c r="AB96" s="139"/>
      <c r="AC96" s="121">
        <v>-4.698498414443586E-3</v>
      </c>
      <c r="AD96" s="48"/>
      <c r="AE96" s="48"/>
      <c r="AF96" s="57">
        <v>0.32322754807653525</v>
      </c>
      <c r="AG96" s="121"/>
      <c r="AH96" s="121"/>
    </row>
    <row r="97" spans="1:35" ht="12" customHeight="1">
      <c r="A97" s="49"/>
      <c r="C97" s="45" t="s">
        <v>11</v>
      </c>
      <c r="E97" s="82">
        <v>18841000000</v>
      </c>
      <c r="F97" s="138"/>
      <c r="G97" s="82"/>
      <c r="H97" s="82">
        <v>1428333365.02</v>
      </c>
      <c r="I97" s="82"/>
      <c r="J97" s="57">
        <v>7.5809849000583837E-2</v>
      </c>
      <c r="K97" s="48"/>
      <c r="L97" s="48"/>
      <c r="M97" s="82">
        <v>7713359328.8299999</v>
      </c>
      <c r="N97" s="139"/>
      <c r="O97" s="57">
        <v>0.40939224716469402</v>
      </c>
      <c r="P97" s="48"/>
      <c r="Q97" s="68"/>
      <c r="R97" s="48"/>
      <c r="S97" s="82">
        <v>1422225358.52</v>
      </c>
      <c r="T97" s="82"/>
      <c r="U97" s="57">
        <v>-1.6384628762246556E-2</v>
      </c>
      <c r="V97" s="48"/>
      <c r="W97" s="48"/>
      <c r="X97" s="57">
        <v>7.5485662041292922E-2</v>
      </c>
      <c r="Y97" s="48"/>
      <c r="Z97" s="48"/>
      <c r="AA97" s="82">
        <v>7512155591.8299999</v>
      </c>
      <c r="AB97" s="139"/>
      <c r="AC97" s="121">
        <v>-6.9322154485244036E-3</v>
      </c>
      <c r="AD97" s="48"/>
      <c r="AE97" s="48"/>
      <c r="AF97" s="57">
        <v>0.39871321011782812</v>
      </c>
      <c r="AG97" s="121"/>
      <c r="AH97" s="121"/>
    </row>
    <row r="98" spans="1:35" ht="12" customHeight="1">
      <c r="A98" s="49"/>
      <c r="C98" s="57" t="s">
        <v>12</v>
      </c>
      <c r="D98" s="57"/>
      <c r="E98" s="82">
        <v>18841000000</v>
      </c>
      <c r="F98" s="138"/>
      <c r="G98" s="82"/>
      <c r="H98" s="82">
        <v>1566355179.1199999</v>
      </c>
      <c r="I98" s="82"/>
      <c r="J98" s="57">
        <v>8.3135458793057684E-2</v>
      </c>
      <c r="K98" s="48"/>
      <c r="L98" s="48"/>
      <c r="M98" s="82">
        <v>9279714507.9500008</v>
      </c>
      <c r="N98" s="139"/>
      <c r="O98" s="57">
        <v>0.49252770595775175</v>
      </c>
      <c r="P98" s="48"/>
      <c r="Q98" s="68"/>
      <c r="R98" s="48"/>
      <c r="S98" s="82">
        <v>1439153336.1199999</v>
      </c>
      <c r="T98" s="82"/>
      <c r="U98" s="57">
        <v>3.0616558969966956E-3</v>
      </c>
      <c r="V98" s="48"/>
      <c r="W98" s="48"/>
      <c r="X98" s="57">
        <v>7.6384126963536955E-2</v>
      </c>
      <c r="Y98" s="48"/>
      <c r="Z98" s="48"/>
      <c r="AA98" s="82">
        <v>8951308927.9500008</v>
      </c>
      <c r="AB98" s="139"/>
      <c r="AC98" s="121">
        <v>-5.3388999451700059E-3</v>
      </c>
      <c r="AD98" s="48"/>
      <c r="AE98" s="48"/>
      <c r="AF98" s="57">
        <v>0.47509733708136515</v>
      </c>
      <c r="AG98" s="157"/>
      <c r="AH98" s="121"/>
    </row>
    <row r="99" spans="1:35" ht="12" customHeight="1">
      <c r="A99" s="49"/>
      <c r="C99" s="57" t="s">
        <v>13</v>
      </c>
      <c r="D99" s="57"/>
      <c r="E99" s="82"/>
      <c r="F99" s="144"/>
      <c r="G99" s="143"/>
      <c r="H99" s="82"/>
      <c r="I99" s="82"/>
      <c r="J99" s="57"/>
      <c r="K99" s="48"/>
      <c r="L99" s="48"/>
      <c r="M99" s="82"/>
      <c r="N99" s="139"/>
      <c r="O99" s="57"/>
      <c r="P99" s="48"/>
      <c r="Q99" s="68"/>
      <c r="R99" s="48"/>
      <c r="S99" s="82"/>
      <c r="T99" s="82"/>
      <c r="U99" s="57"/>
      <c r="V99" s="48"/>
      <c r="W99" s="48"/>
      <c r="X99" s="57"/>
      <c r="Y99" s="48"/>
      <c r="Z99" s="48"/>
      <c r="AA99" s="82"/>
      <c r="AB99" s="139"/>
      <c r="AC99" s="121"/>
      <c r="AD99" s="48"/>
      <c r="AE99" s="48"/>
      <c r="AF99" s="57"/>
      <c r="AG99" s="157"/>
      <c r="AH99" s="121"/>
    </row>
    <row r="100" spans="1:35" ht="12" customHeight="1">
      <c r="A100" s="49"/>
      <c r="C100" s="45" t="s">
        <v>14</v>
      </c>
      <c r="E100" s="82"/>
      <c r="F100" s="144"/>
      <c r="G100" s="143"/>
      <c r="H100" s="82"/>
      <c r="I100" s="82"/>
      <c r="J100" s="57"/>
      <c r="K100" s="48"/>
      <c r="L100" s="48"/>
      <c r="M100" s="82"/>
      <c r="N100" s="139"/>
      <c r="O100" s="57"/>
      <c r="P100" s="48"/>
      <c r="Q100" s="68"/>
      <c r="R100" s="48"/>
      <c r="S100" s="82"/>
      <c r="T100" s="82"/>
      <c r="U100" s="57"/>
      <c r="V100" s="48"/>
      <c r="W100" s="48"/>
      <c r="X100" s="57"/>
      <c r="Y100" s="48"/>
      <c r="Z100" s="48"/>
      <c r="AA100" s="82"/>
      <c r="AB100" s="139"/>
      <c r="AC100" s="121"/>
      <c r="AD100" s="48"/>
      <c r="AE100" s="48"/>
      <c r="AF100" s="57"/>
      <c r="AG100" s="121"/>
      <c r="AH100" s="121"/>
    </row>
    <row r="101" spans="1:35" ht="12" customHeight="1">
      <c r="A101" s="49"/>
      <c r="C101" s="45" t="s">
        <v>15</v>
      </c>
      <c r="E101" s="82"/>
      <c r="F101" s="144"/>
      <c r="G101" s="143"/>
      <c r="H101" s="82"/>
      <c r="I101" s="82"/>
      <c r="J101" s="57"/>
      <c r="K101" s="48"/>
      <c r="L101" s="48"/>
      <c r="M101" s="82"/>
      <c r="N101" s="139"/>
      <c r="O101" s="57"/>
      <c r="P101" s="48"/>
      <c r="Q101" s="68"/>
      <c r="R101" s="48"/>
      <c r="S101" s="140"/>
      <c r="T101" s="82"/>
      <c r="U101" s="57"/>
      <c r="V101" s="48"/>
      <c r="W101" s="48"/>
      <c r="X101" s="57"/>
      <c r="Y101" s="48"/>
      <c r="Z101" s="48"/>
      <c r="AA101" s="82"/>
      <c r="AB101" s="139"/>
      <c r="AC101" s="121"/>
      <c r="AD101" s="48"/>
      <c r="AE101" s="48"/>
      <c r="AF101" s="57"/>
      <c r="AG101" s="121"/>
      <c r="AH101" s="121"/>
    </row>
    <row r="102" spans="1:35" ht="12" customHeight="1">
      <c r="A102" s="49"/>
      <c r="C102" s="45" t="s">
        <v>16</v>
      </c>
      <c r="E102" s="82"/>
      <c r="F102" s="144"/>
      <c r="G102" s="143"/>
      <c r="H102" s="82"/>
      <c r="I102" s="82"/>
      <c r="J102" s="57"/>
      <c r="K102" s="48"/>
      <c r="L102" s="48"/>
      <c r="M102" s="82"/>
      <c r="N102" s="139"/>
      <c r="O102" s="57"/>
      <c r="P102" s="48"/>
      <c r="Q102" s="68"/>
      <c r="R102" s="48"/>
      <c r="S102" s="140"/>
      <c r="T102" s="82"/>
      <c r="U102" s="57"/>
      <c r="V102" s="48"/>
      <c r="W102" s="48"/>
      <c r="X102" s="57"/>
      <c r="Y102" s="48"/>
      <c r="Z102" s="48"/>
      <c r="AA102" s="82"/>
      <c r="AB102" s="139"/>
      <c r="AC102" s="121"/>
      <c r="AD102" s="48"/>
      <c r="AE102" s="48"/>
      <c r="AF102" s="57"/>
      <c r="AG102" s="121"/>
      <c r="AH102" s="121"/>
    </row>
    <row r="103" spans="1:35" ht="12" customHeight="1">
      <c r="A103" s="49"/>
      <c r="C103" s="45" t="s">
        <v>17</v>
      </c>
      <c r="E103" s="82"/>
      <c r="F103" s="144"/>
      <c r="G103" s="143"/>
      <c r="H103" s="82"/>
      <c r="I103" s="82"/>
      <c r="J103" s="57"/>
      <c r="K103" s="48"/>
      <c r="L103" s="48"/>
      <c r="M103" s="82"/>
      <c r="N103" s="139"/>
      <c r="O103" s="57"/>
      <c r="P103" s="48"/>
      <c r="Q103" s="68"/>
      <c r="R103" s="48"/>
      <c r="S103" s="140"/>
      <c r="T103" s="82"/>
      <c r="U103" s="57"/>
      <c r="V103" s="48"/>
      <c r="W103" s="48"/>
      <c r="X103" s="57"/>
      <c r="Y103" s="48"/>
      <c r="Z103" s="48"/>
      <c r="AA103" s="82"/>
      <c r="AB103" s="139"/>
      <c r="AC103" s="121"/>
      <c r="AD103" s="48"/>
      <c r="AE103" s="48"/>
      <c r="AF103" s="57"/>
      <c r="AG103" s="121"/>
      <c r="AH103" s="121"/>
    </row>
    <row r="104" spans="1:35" ht="12" customHeight="1">
      <c r="A104" s="69"/>
      <c r="B104" s="54"/>
      <c r="C104" s="54" t="s">
        <v>18</v>
      </c>
      <c r="D104" s="54"/>
      <c r="E104" s="94"/>
      <c r="F104" s="141"/>
      <c r="G104" s="94"/>
      <c r="H104" s="84"/>
      <c r="I104" s="84"/>
      <c r="J104" s="58"/>
      <c r="K104" s="85"/>
      <c r="L104" s="85"/>
      <c r="M104" s="84"/>
      <c r="N104" s="142"/>
      <c r="O104" s="58"/>
      <c r="P104" s="85"/>
      <c r="Q104" s="87"/>
      <c r="R104" s="85"/>
      <c r="S104" s="194"/>
      <c r="T104" s="84"/>
      <c r="U104" s="58"/>
      <c r="V104" s="85"/>
      <c r="W104" s="85"/>
      <c r="X104" s="58"/>
      <c r="Y104" s="85"/>
      <c r="Z104" s="85"/>
      <c r="AA104" s="84"/>
      <c r="AB104" s="142"/>
      <c r="AC104" s="123"/>
      <c r="AD104" s="85"/>
      <c r="AE104" s="85"/>
      <c r="AF104" s="58"/>
      <c r="AG104" s="123"/>
      <c r="AH104" s="123"/>
    </row>
    <row r="105" spans="1:35" ht="12" hidden="1" customHeight="1">
      <c r="A105" s="69"/>
      <c r="B105" s="54"/>
      <c r="C105" s="54"/>
      <c r="D105" s="54"/>
      <c r="E105" s="94"/>
      <c r="F105" s="141"/>
      <c r="G105" s="94"/>
      <c r="H105" s="94" t="s">
        <v>95</v>
      </c>
      <c r="I105" s="94"/>
      <c r="J105" s="123"/>
      <c r="K105" s="85"/>
      <c r="L105" s="85"/>
      <c r="M105" s="94"/>
      <c r="N105" s="142"/>
      <c r="O105" s="123"/>
      <c r="P105" s="85"/>
      <c r="Q105" s="87"/>
      <c r="R105" s="85"/>
      <c r="S105" s="94" t="s">
        <v>95</v>
      </c>
      <c r="T105" s="94"/>
      <c r="U105" s="123"/>
      <c r="V105" s="85"/>
      <c r="W105" s="85"/>
      <c r="X105" s="123"/>
      <c r="Y105" s="85"/>
      <c r="Z105" s="85"/>
      <c r="AA105" s="94"/>
      <c r="AB105" s="142"/>
      <c r="AC105" s="123"/>
      <c r="AD105" s="85"/>
      <c r="AE105" s="85"/>
      <c r="AF105" s="123"/>
      <c r="AG105" s="123"/>
      <c r="AH105" s="123"/>
    </row>
    <row r="106" spans="1:35" s="62" customFormat="1" ht="10.5" customHeight="1">
      <c r="A106" s="95" t="s">
        <v>81</v>
      </c>
      <c r="B106" s="102" t="s">
        <v>82</v>
      </c>
      <c r="C106" s="205" t="s">
        <v>92</v>
      </c>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96"/>
      <c r="AI106" s="60"/>
    </row>
    <row r="107" spans="1:35" s="62" customFormat="1" ht="20.25" customHeight="1">
      <c r="A107" s="97"/>
      <c r="B107" s="103" t="s">
        <v>83</v>
      </c>
      <c r="C107" s="206" t="s">
        <v>84</v>
      </c>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61"/>
    </row>
    <row r="108" spans="1:35" s="62" customFormat="1" ht="9">
      <c r="A108" s="98"/>
      <c r="B108" s="104" t="s">
        <v>119</v>
      </c>
      <c r="C108" s="99" t="s">
        <v>85</v>
      </c>
      <c r="D108" s="99"/>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row>
    <row r="109" spans="1:35" s="62" customFormat="1" ht="9">
      <c r="A109" s="98"/>
      <c r="B109" s="104" t="s">
        <v>120</v>
      </c>
      <c r="C109" s="99" t="s">
        <v>86</v>
      </c>
      <c r="D109" s="99"/>
      <c r="G109" s="60"/>
      <c r="Q109" s="60"/>
      <c r="AI109" s="60"/>
    </row>
    <row r="110" spans="1:35" s="100" customFormat="1" ht="11.25">
      <c r="A110" s="98"/>
      <c r="B110" s="104" t="s">
        <v>121</v>
      </c>
      <c r="C110" s="99" t="s">
        <v>97</v>
      </c>
      <c r="D110" s="99"/>
      <c r="E110" s="62"/>
      <c r="F110" s="62"/>
      <c r="G110" s="60"/>
      <c r="H110" s="62"/>
      <c r="I110" s="62"/>
      <c r="J110" s="62"/>
      <c r="K110" s="62"/>
      <c r="L110" s="62"/>
      <c r="M110" s="62"/>
      <c r="N110" s="62"/>
      <c r="O110" s="62"/>
      <c r="P110" s="62"/>
      <c r="Q110" s="60"/>
      <c r="R110" s="62"/>
      <c r="S110" s="62"/>
      <c r="T110" s="62"/>
      <c r="U110" s="62"/>
      <c r="V110" s="62"/>
      <c r="W110" s="62"/>
      <c r="X110" s="62"/>
      <c r="Y110" s="62"/>
      <c r="Z110" s="62"/>
      <c r="AA110" s="62"/>
      <c r="AB110" s="62"/>
      <c r="AC110" s="62"/>
      <c r="AD110" s="62"/>
      <c r="AE110" s="62"/>
      <c r="AF110" s="62"/>
      <c r="AG110" s="62"/>
      <c r="AH110" s="62"/>
      <c r="AI110" s="107"/>
    </row>
    <row r="111" spans="1:35">
      <c r="A111" s="100"/>
      <c r="B111" s="100"/>
      <c r="C111" s="100"/>
      <c r="D111" s="100"/>
      <c r="E111" s="100"/>
      <c r="F111" s="100"/>
      <c r="G111" s="107"/>
      <c r="H111" s="100"/>
      <c r="I111" s="100"/>
      <c r="J111" s="100"/>
      <c r="K111" s="100"/>
      <c r="L111" s="100"/>
      <c r="M111" s="100"/>
      <c r="N111" s="100"/>
      <c r="O111" s="100"/>
      <c r="P111" s="100"/>
      <c r="Q111" s="107"/>
      <c r="R111" s="100"/>
      <c r="S111" s="100"/>
      <c r="T111" s="100"/>
      <c r="U111" s="100"/>
      <c r="V111" s="100"/>
      <c r="W111" s="100"/>
      <c r="X111" s="100"/>
      <c r="Y111" s="100"/>
      <c r="Z111" s="100"/>
      <c r="AA111" s="100"/>
      <c r="AB111" s="100"/>
      <c r="AC111" s="100"/>
      <c r="AD111" s="100"/>
      <c r="AE111" s="100"/>
      <c r="AF111" s="100"/>
      <c r="AG111" s="100"/>
      <c r="AH111" s="100"/>
    </row>
  </sheetData>
  <mergeCells count="2">
    <mergeCell ref="C106:AF106"/>
    <mergeCell ref="C107:AH107"/>
  </mergeCells>
  <phoneticPr fontId="10" type="noConversion"/>
  <printOptions horizontalCentered="1" verticalCentered="1" gridLinesSet="0"/>
  <pageMargins left="0" right="0" top="0" bottom="0" header="0" footer="0"/>
  <pageSetup paperSize="9" scale="80" orientation="landscape" r:id="rId1"/>
  <headerFooter alignWithMargins="0"/>
  <colBreaks count="1" manualBreakCount="1">
    <brk id="2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1"/>
  <sheetViews>
    <sheetView showGridLines="0" workbookViewId="0">
      <pane xSplit="3" ySplit="8" topLeftCell="D95" activePane="bottomRight" state="frozen"/>
      <selection activeCell="F67" sqref="F67"/>
      <selection pane="topRight" activeCell="F67" sqref="F67"/>
      <selection pane="bottomLeft" activeCell="F67" sqref="F67"/>
      <selection pane="bottomRight" activeCell="E98" sqref="E98"/>
    </sheetView>
  </sheetViews>
  <sheetFormatPr defaultColWidth="17.625" defaultRowHeight="15.75"/>
  <cols>
    <col min="1" max="1" width="7" style="45" customWidth="1"/>
    <col min="2" max="2" width="2.875" style="45" bestFit="1" customWidth="1"/>
    <col min="3" max="3" width="5.25" style="45" customWidth="1"/>
    <col min="4" max="4" width="2.25" style="45" customWidth="1"/>
    <col min="5" max="5" width="10.25" style="45" customWidth="1"/>
    <col min="6" max="6" width="3.625" style="45" customWidth="1"/>
    <col min="7" max="7" width="3.625" style="48" customWidth="1"/>
    <col min="8" max="8" width="9.875" style="45" customWidth="1"/>
    <col min="9" max="9" width="1.875" style="45" customWidth="1"/>
    <col min="10" max="10" width="6.5" style="45" customWidth="1"/>
    <col min="11" max="11" width="0.5" style="45" customWidth="1"/>
    <col min="12" max="12" width="1.625" style="45" customWidth="1"/>
    <col min="13" max="13" width="10.875" style="45" customWidth="1"/>
    <col min="14" max="14" width="1.875" style="45" customWidth="1"/>
    <col min="15" max="15" width="6.5" style="45" customWidth="1"/>
    <col min="16" max="16" width="0.5" style="45" customWidth="1"/>
    <col min="17" max="17" width="3.625" style="48" customWidth="1"/>
    <col min="18" max="18" width="3.625" style="45" customWidth="1"/>
    <col min="19" max="19" width="9.75" style="45" customWidth="1"/>
    <col min="20" max="20" width="1.875" style="45" customWidth="1"/>
    <col min="21" max="21" width="5.875" style="45" customWidth="1"/>
    <col min="22" max="23" width="0.5" style="45" customWidth="1"/>
    <col min="24" max="24" width="6.5" style="45" customWidth="1"/>
    <col min="25" max="25" width="0.5" style="45" customWidth="1"/>
    <col min="26" max="26" width="1.625" style="45" customWidth="1"/>
    <col min="27" max="27" width="10.875" style="45" customWidth="1"/>
    <col min="28" max="28" width="1.875" style="45" customWidth="1"/>
    <col min="29" max="29" width="5.875" style="45" customWidth="1"/>
    <col min="30" max="31" width="0.5" style="45" customWidth="1"/>
    <col min="32" max="32" width="6.5" style="45" customWidth="1"/>
    <col min="33" max="33" width="0.875" style="45" customWidth="1"/>
    <col min="34" max="34" width="8.375" style="45" customWidth="1"/>
    <col min="35" max="35" width="18" style="116" customWidth="1"/>
    <col min="36" max="40" width="9" customWidth="1"/>
    <col min="41" max="16384" width="17.625" style="45"/>
  </cols>
  <sheetData>
    <row r="1" spans="1:40" ht="18.75">
      <c r="A1" s="113" t="s">
        <v>91</v>
      </c>
      <c r="B1" s="114"/>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
      <c r="AI1" s="115"/>
    </row>
    <row r="2" spans="1:40" ht="2.25" customHeight="1">
      <c r="C2" s="43"/>
      <c r="D2" s="43"/>
      <c r="E2" s="43"/>
      <c r="F2" s="43"/>
      <c r="G2" s="67"/>
      <c r="H2" s="43"/>
      <c r="I2" s="43"/>
      <c r="J2" s="43"/>
      <c r="K2" s="43"/>
      <c r="L2" s="43"/>
      <c r="M2" s="43"/>
      <c r="N2" s="43"/>
      <c r="O2" s="43"/>
      <c r="P2" s="43"/>
      <c r="Q2" s="67"/>
      <c r="R2" s="43"/>
      <c r="S2" s="43"/>
      <c r="T2" s="43"/>
      <c r="U2" s="43"/>
      <c r="V2" s="43"/>
      <c r="W2" s="43"/>
      <c r="X2" s="43"/>
      <c r="Y2" s="43"/>
      <c r="Z2" s="43"/>
      <c r="AA2" s="43"/>
      <c r="AB2" s="43"/>
      <c r="AC2" s="43"/>
      <c r="AD2" s="43"/>
      <c r="AE2" s="43"/>
      <c r="AF2" s="43"/>
      <c r="AG2" s="43"/>
      <c r="AH2"/>
      <c r="AI2" s="115"/>
    </row>
    <row r="3" spans="1:40" ht="12">
      <c r="F3" s="46"/>
      <c r="G3" s="47" t="s">
        <v>60</v>
      </c>
      <c r="H3" s="47"/>
      <c r="I3" s="47"/>
      <c r="J3" s="44"/>
      <c r="K3" s="44"/>
      <c r="L3" s="44"/>
      <c r="M3" s="44"/>
      <c r="N3" s="44"/>
      <c r="O3" s="44"/>
      <c r="P3" s="44"/>
      <c r="Q3" s="105"/>
      <c r="R3" s="48"/>
      <c r="S3" s="47" t="s">
        <v>87</v>
      </c>
      <c r="T3" s="47"/>
      <c r="U3" s="44"/>
      <c r="V3" s="44"/>
      <c r="W3" s="44"/>
      <c r="X3" s="44"/>
      <c r="Y3" s="44"/>
      <c r="Z3" s="44"/>
      <c r="AA3" s="44"/>
      <c r="AB3" s="44"/>
      <c r="AC3" s="44"/>
      <c r="AD3" s="44"/>
      <c r="AE3" s="44"/>
      <c r="AF3" s="44"/>
      <c r="AG3" s="44"/>
      <c r="AH3" s="44"/>
      <c r="AJ3" s="45"/>
      <c r="AK3" s="45"/>
      <c r="AL3" s="45"/>
      <c r="AM3" s="45"/>
      <c r="AN3" s="45"/>
    </row>
    <row r="4" spans="1:40" ht="12">
      <c r="F4" s="46"/>
      <c r="H4" s="47"/>
      <c r="I4" s="47"/>
      <c r="J4" s="44"/>
      <c r="K4" s="44"/>
      <c r="L4" s="48"/>
      <c r="M4" s="44" t="s">
        <v>62</v>
      </c>
      <c r="N4" s="44"/>
      <c r="O4" s="44"/>
      <c r="P4" s="44"/>
      <c r="Q4" s="68"/>
      <c r="R4" s="48"/>
      <c r="S4" s="47"/>
      <c r="T4" s="47"/>
      <c r="U4" s="44"/>
      <c r="V4" s="44"/>
      <c r="W4" s="48"/>
      <c r="X4" s="44"/>
      <c r="Y4" s="44"/>
      <c r="Z4" s="44"/>
      <c r="AA4" s="44" t="s">
        <v>62</v>
      </c>
      <c r="AB4" s="44"/>
      <c r="AC4" s="44"/>
      <c r="AD4" s="44"/>
      <c r="AE4" s="44"/>
      <c r="AF4" s="44"/>
      <c r="AG4" s="44"/>
      <c r="AH4" s="44"/>
      <c r="AJ4" s="45"/>
      <c r="AK4" s="45"/>
      <c r="AL4" s="45"/>
      <c r="AM4" s="45"/>
      <c r="AN4" s="45"/>
    </row>
    <row r="5" spans="1:40" ht="13.5" customHeight="1">
      <c r="A5" s="49"/>
      <c r="B5" s="49"/>
      <c r="F5" s="46"/>
      <c r="H5" s="56" t="s">
        <v>63</v>
      </c>
      <c r="I5" s="55"/>
      <c r="J5" s="56"/>
      <c r="K5" s="44"/>
      <c r="L5" s="48"/>
      <c r="M5" s="56" t="s">
        <v>64</v>
      </c>
      <c r="N5" s="56"/>
      <c r="O5" s="56"/>
      <c r="P5" s="56"/>
      <c r="Q5" s="68"/>
      <c r="R5" s="48"/>
      <c r="S5" s="56" t="s">
        <v>63</v>
      </c>
      <c r="T5" s="56"/>
      <c r="U5" s="56"/>
      <c r="V5" s="44"/>
      <c r="W5" s="56"/>
      <c r="X5" s="56"/>
      <c r="Y5" s="56"/>
      <c r="Z5" s="44"/>
      <c r="AA5" s="56" t="s">
        <v>64</v>
      </c>
      <c r="AB5" s="56"/>
      <c r="AC5" s="56"/>
      <c r="AD5" s="56"/>
      <c r="AE5" s="56"/>
      <c r="AF5" s="56"/>
      <c r="AG5" s="56"/>
      <c r="AH5" s="56"/>
      <c r="AJ5" s="45"/>
      <c r="AK5" s="45"/>
      <c r="AL5" s="45"/>
      <c r="AM5" s="45"/>
      <c r="AN5" s="45"/>
    </row>
    <row r="6" spans="1:40" ht="22.5" customHeight="1">
      <c r="A6" s="70" t="s">
        <v>65</v>
      </c>
      <c r="B6" s="71"/>
      <c r="C6" s="54" t="s">
        <v>66</v>
      </c>
      <c r="E6" s="69" t="s">
        <v>67</v>
      </c>
      <c r="F6" s="51"/>
      <c r="G6" s="53"/>
      <c r="H6" s="72" t="s">
        <v>68</v>
      </c>
      <c r="I6" s="52"/>
      <c r="J6" s="73" t="s">
        <v>69</v>
      </c>
      <c r="K6" s="47"/>
      <c r="L6" s="53"/>
      <c r="M6" s="72" t="s">
        <v>68</v>
      </c>
      <c r="N6" s="47"/>
      <c r="O6" s="73" t="s">
        <v>69</v>
      </c>
      <c r="P6" s="47"/>
      <c r="Q6" s="74"/>
      <c r="R6" s="53"/>
      <c r="S6" s="72" t="s">
        <v>68</v>
      </c>
      <c r="T6" s="52"/>
      <c r="U6" s="117" t="s">
        <v>70</v>
      </c>
      <c r="V6" s="44"/>
      <c r="W6" s="53"/>
      <c r="X6" s="73" t="s">
        <v>69</v>
      </c>
      <c r="Y6" s="47"/>
      <c r="Z6" s="48"/>
      <c r="AA6" s="72" t="s">
        <v>68</v>
      </c>
      <c r="AB6" s="47"/>
      <c r="AC6" s="118" t="s">
        <v>70</v>
      </c>
      <c r="AD6" s="44"/>
      <c r="AE6" s="44"/>
      <c r="AF6" s="73" t="s">
        <v>69</v>
      </c>
      <c r="AG6" s="47"/>
      <c r="AH6" s="70" t="s">
        <v>71</v>
      </c>
      <c r="AI6" s="119"/>
      <c r="AJ6" s="45"/>
      <c r="AK6" s="45"/>
      <c r="AL6" s="45"/>
      <c r="AM6" s="45"/>
      <c r="AN6" s="45"/>
    </row>
    <row r="7" spans="1:40" ht="12" customHeight="1">
      <c r="A7" s="49"/>
      <c r="E7" s="49" t="s">
        <v>72</v>
      </c>
      <c r="F7" s="75"/>
      <c r="G7" s="49"/>
      <c r="H7" s="76" t="s">
        <v>73</v>
      </c>
      <c r="I7" s="76"/>
      <c r="J7" s="49" t="s">
        <v>74</v>
      </c>
      <c r="K7" s="49"/>
      <c r="L7" s="49"/>
      <c r="M7" s="49" t="s">
        <v>75</v>
      </c>
      <c r="N7" s="49"/>
      <c r="O7" s="49" t="s">
        <v>76</v>
      </c>
      <c r="P7" s="49"/>
      <c r="Q7" s="77"/>
      <c r="R7" s="49"/>
      <c r="S7" s="76" t="s">
        <v>77</v>
      </c>
      <c r="T7" s="76"/>
      <c r="U7" s="49"/>
      <c r="V7" s="49"/>
      <c r="W7" s="49"/>
      <c r="X7" s="49" t="s">
        <v>78</v>
      </c>
      <c r="Y7" s="49"/>
      <c r="Z7" s="49"/>
      <c r="AA7" s="49" t="s">
        <v>79</v>
      </c>
      <c r="AB7" s="49"/>
      <c r="AC7" s="49"/>
      <c r="AD7" s="48"/>
      <c r="AE7" s="48"/>
      <c r="AF7" s="49" t="s">
        <v>80</v>
      </c>
      <c r="AG7" s="49"/>
      <c r="AH7" s="49"/>
      <c r="AJ7" s="45"/>
      <c r="AK7" s="45"/>
      <c r="AL7" s="45"/>
      <c r="AM7" s="45"/>
      <c r="AN7" s="45"/>
    </row>
    <row r="8" spans="1:40" ht="3" customHeight="1">
      <c r="A8" s="49"/>
      <c r="C8" s="50"/>
      <c r="D8" s="50"/>
      <c r="E8" s="78"/>
      <c r="F8" s="120"/>
      <c r="G8" s="79"/>
      <c r="H8" s="80"/>
      <c r="I8" s="80"/>
      <c r="J8" s="47"/>
      <c r="K8" s="47"/>
      <c r="L8" s="53"/>
      <c r="M8" s="80"/>
      <c r="N8" s="80"/>
      <c r="O8" s="47"/>
      <c r="P8" s="47"/>
      <c r="Q8" s="74"/>
      <c r="R8" s="47"/>
      <c r="S8" s="80"/>
      <c r="T8" s="80"/>
      <c r="U8" s="47"/>
      <c r="V8" s="44"/>
      <c r="W8" s="53"/>
      <c r="X8" s="47"/>
      <c r="Y8" s="47"/>
      <c r="Z8" s="44"/>
      <c r="AA8" s="80"/>
      <c r="AB8" s="80"/>
      <c r="AC8" s="47"/>
      <c r="AD8" s="44"/>
      <c r="AE8" s="44"/>
      <c r="AF8" s="47"/>
      <c r="AG8" s="47"/>
      <c r="AH8" s="53"/>
    </row>
    <row r="9" spans="1:40" ht="12" customHeight="1">
      <c r="A9" s="88" t="s">
        <v>115</v>
      </c>
      <c r="B9" s="89"/>
      <c r="C9" s="45" t="s">
        <v>7</v>
      </c>
      <c r="E9" s="81">
        <v>4940387000</v>
      </c>
      <c r="F9" s="110"/>
      <c r="G9" s="82"/>
      <c r="H9" s="81">
        <v>475853608</v>
      </c>
      <c r="I9" s="81"/>
      <c r="J9" s="57">
        <v>9.631909564979424E-2</v>
      </c>
      <c r="L9" s="48"/>
      <c r="M9" s="81">
        <v>475853608</v>
      </c>
      <c r="N9" s="59"/>
      <c r="O9" s="57">
        <v>9.631909564979424E-2</v>
      </c>
      <c r="Q9" s="68"/>
      <c r="S9" s="81">
        <v>401247677</v>
      </c>
      <c r="T9" s="81"/>
      <c r="U9" s="57"/>
      <c r="W9" s="48"/>
      <c r="X9" s="57">
        <v>8.1217863499357446E-2</v>
      </c>
      <c r="AA9" s="81">
        <v>401247677</v>
      </c>
      <c r="AB9" s="59"/>
      <c r="AC9" s="57"/>
      <c r="AF9" s="57">
        <v>8.1217863499357446E-2</v>
      </c>
      <c r="AG9" s="57"/>
      <c r="AH9" s="57">
        <v>8.2167349840924095E-2</v>
      </c>
    </row>
    <row r="10" spans="1:40" ht="12" customHeight="1">
      <c r="A10" s="49"/>
      <c r="C10" s="45" t="s">
        <v>8</v>
      </c>
      <c r="E10" s="81">
        <v>4940387000</v>
      </c>
      <c r="F10" s="110"/>
      <c r="G10" s="82"/>
      <c r="H10" s="81">
        <v>379902032</v>
      </c>
      <c r="I10" s="81"/>
      <c r="J10" s="57">
        <v>7.6897221209593497E-2</v>
      </c>
      <c r="L10" s="48"/>
      <c r="M10" s="81">
        <v>855755640</v>
      </c>
      <c r="N10" s="59"/>
      <c r="O10" s="57">
        <v>0.17321631685938774</v>
      </c>
      <c r="Q10" s="68"/>
      <c r="S10" s="81">
        <v>403145530</v>
      </c>
      <c r="T10" s="81"/>
      <c r="U10" s="57"/>
      <c r="W10" s="48"/>
      <c r="X10" s="57">
        <v>8.160201417419323E-2</v>
      </c>
      <c r="AA10" s="81">
        <v>804393207</v>
      </c>
      <c r="AB10" s="59"/>
      <c r="AC10" s="57"/>
      <c r="AF10" s="57">
        <v>0.16281987767355066</v>
      </c>
      <c r="AG10" s="57"/>
      <c r="AH10" s="57">
        <v>0.16472334131228347</v>
      </c>
    </row>
    <row r="11" spans="1:40" ht="12" customHeight="1">
      <c r="A11" s="49"/>
      <c r="C11" s="45" t="s">
        <v>9</v>
      </c>
      <c r="E11" s="81">
        <v>4940387000</v>
      </c>
      <c r="F11" s="110"/>
      <c r="G11" s="82"/>
      <c r="H11" s="81">
        <v>419497082</v>
      </c>
      <c r="I11" s="81"/>
      <c r="J11" s="57">
        <v>8.4911785655658156E-2</v>
      </c>
      <c r="L11" s="48"/>
      <c r="M11" s="81">
        <v>1275252722</v>
      </c>
      <c r="N11" s="59"/>
      <c r="O11" s="57">
        <v>0.25812810251504587</v>
      </c>
      <c r="Q11" s="68"/>
      <c r="S11" s="81">
        <v>401684978</v>
      </c>
      <c r="T11" s="81"/>
      <c r="U11" s="57"/>
      <c r="W11" s="48"/>
      <c r="X11" s="57">
        <v>8.1306379034678869E-2</v>
      </c>
      <c r="AA11" s="81">
        <v>1206078185</v>
      </c>
      <c r="AB11" s="59"/>
      <c r="AC11" s="57"/>
      <c r="AF11" s="57">
        <v>0.24412625670822954</v>
      </c>
      <c r="AG11" s="57"/>
      <c r="AH11" s="57">
        <v>0.24698024148910341</v>
      </c>
    </row>
    <row r="12" spans="1:40" ht="12" customHeight="1">
      <c r="A12" s="49"/>
      <c r="C12" s="45" t="s">
        <v>10</v>
      </c>
      <c r="E12" s="81">
        <v>4940387000</v>
      </c>
      <c r="F12" s="110"/>
      <c r="G12" s="82"/>
      <c r="H12" s="81">
        <v>403608539</v>
      </c>
      <c r="I12" s="81"/>
      <c r="J12" s="57">
        <v>8.1695733350444E-2</v>
      </c>
      <c r="L12" s="48"/>
      <c r="M12" s="81">
        <v>1678861261</v>
      </c>
      <c r="N12" s="59"/>
      <c r="O12" s="57">
        <v>0.33982383586548986</v>
      </c>
      <c r="Q12" s="68"/>
      <c r="S12" s="81">
        <v>403629728</v>
      </c>
      <c r="T12" s="81"/>
      <c r="U12" s="57"/>
      <c r="W12" s="48"/>
      <c r="X12" s="57">
        <v>8.1700022285703527E-2</v>
      </c>
      <c r="AA12" s="81">
        <v>1609707913</v>
      </c>
      <c r="AB12" s="59"/>
      <c r="AC12" s="57"/>
      <c r="AF12" s="57">
        <v>0.32582627899393307</v>
      </c>
      <c r="AG12" s="57"/>
      <c r="AH12" s="57">
        <v>0.32963538684655064</v>
      </c>
    </row>
    <row r="13" spans="1:40" ht="12" customHeight="1">
      <c r="A13" s="49"/>
      <c r="C13" s="45" t="s">
        <v>11</v>
      </c>
      <c r="E13" s="81">
        <v>4940387000</v>
      </c>
      <c r="F13" s="110"/>
      <c r="G13" s="82"/>
      <c r="H13" s="81">
        <v>385625687</v>
      </c>
      <c r="I13" s="81"/>
      <c r="J13" s="57">
        <v>7.8055765064558705E-2</v>
      </c>
      <c r="L13" s="48"/>
      <c r="M13" s="81">
        <v>2064486948</v>
      </c>
      <c r="N13" s="59"/>
      <c r="O13" s="57">
        <v>0.41787960093004861</v>
      </c>
      <c r="Q13" s="68"/>
      <c r="S13" s="81">
        <v>403852966</v>
      </c>
      <c r="T13" s="81"/>
      <c r="U13" s="57"/>
      <c r="W13" s="48"/>
      <c r="X13" s="57">
        <v>8.1745208624344617E-2</v>
      </c>
      <c r="AA13" s="81">
        <v>2013560879</v>
      </c>
      <c r="AB13" s="59"/>
      <c r="AC13" s="57"/>
      <c r="AF13" s="57">
        <v>0.40757148761827766</v>
      </c>
      <c r="AG13" s="57"/>
      <c r="AH13" s="57">
        <v>0.41233624679848707</v>
      </c>
    </row>
    <row r="14" spans="1:40" ht="12" customHeight="1">
      <c r="A14" s="49"/>
      <c r="C14" s="57" t="s">
        <v>12</v>
      </c>
      <c r="D14" s="57"/>
      <c r="E14" s="81">
        <v>4940387000</v>
      </c>
      <c r="F14" s="110"/>
      <c r="G14" s="82"/>
      <c r="H14" s="81">
        <v>436964491</v>
      </c>
      <c r="I14" s="81"/>
      <c r="J14" s="57">
        <v>8.8447421426701991E-2</v>
      </c>
      <c r="L14" s="48"/>
      <c r="M14" s="81">
        <v>2501451439</v>
      </c>
      <c r="N14" s="59"/>
      <c r="O14" s="57">
        <v>0.50632702235675064</v>
      </c>
      <c r="Q14" s="68"/>
      <c r="S14" s="81">
        <v>405765486</v>
      </c>
      <c r="T14" s="81"/>
      <c r="U14" s="57"/>
      <c r="W14" s="48"/>
      <c r="X14" s="57">
        <v>8.2132328094944793E-2</v>
      </c>
      <c r="AA14" s="81">
        <v>2419326365</v>
      </c>
      <c r="AB14" s="59"/>
      <c r="AC14" s="57"/>
      <c r="AF14" s="57">
        <v>0.48970381571322247</v>
      </c>
      <c r="AG14" s="57"/>
      <c r="AH14" s="57">
        <v>0.49542875188365565</v>
      </c>
    </row>
    <row r="15" spans="1:40" ht="12" customHeight="1">
      <c r="A15" s="49"/>
      <c r="C15" s="45" t="s">
        <v>13</v>
      </c>
      <c r="E15" s="81">
        <v>4940387000</v>
      </c>
      <c r="F15" s="110"/>
      <c r="G15" s="82"/>
      <c r="H15" s="81">
        <v>376296116</v>
      </c>
      <c r="I15" s="81"/>
      <c r="J15" s="57">
        <v>7.6167335878747966E-2</v>
      </c>
      <c r="L15" s="48"/>
      <c r="M15" s="81">
        <v>2877747555</v>
      </c>
      <c r="N15" s="59"/>
      <c r="O15" s="57">
        <v>0.58249435823549855</v>
      </c>
      <c r="Q15" s="68"/>
      <c r="S15" s="81">
        <v>407546185</v>
      </c>
      <c r="T15" s="81"/>
      <c r="U15" s="57"/>
      <c r="W15" s="48"/>
      <c r="X15" s="57">
        <v>8.2492765242884819E-2</v>
      </c>
      <c r="AA15" s="81">
        <v>2826872550</v>
      </c>
      <c r="AB15" s="59"/>
      <c r="AC15" s="57"/>
      <c r="AF15" s="57">
        <v>0.57219658095610726</v>
      </c>
      <c r="AG15" s="57"/>
      <c r="AH15" s="57">
        <v>0.57888590784677663</v>
      </c>
    </row>
    <row r="16" spans="1:40" ht="12" customHeight="1">
      <c r="A16" s="49"/>
      <c r="C16" s="45" t="s">
        <v>14</v>
      </c>
      <c r="E16" s="81">
        <v>4940387000</v>
      </c>
      <c r="F16" s="110"/>
      <c r="G16" s="82"/>
      <c r="H16" s="81">
        <v>409975715</v>
      </c>
      <c r="I16" s="81"/>
      <c r="J16" s="57">
        <v>8.2984534409956137E-2</v>
      </c>
      <c r="L16" s="48"/>
      <c r="M16" s="81">
        <v>3287723270</v>
      </c>
      <c r="N16" s="59"/>
      <c r="O16" s="57">
        <v>0.66547889264545468</v>
      </c>
      <c r="Q16" s="68"/>
      <c r="S16" s="81">
        <v>410331074</v>
      </c>
      <c r="T16" s="81"/>
      <c r="U16" s="57"/>
      <c r="W16" s="48"/>
      <c r="X16" s="57">
        <v>8.3056463795245186E-2</v>
      </c>
      <c r="AA16" s="81">
        <v>3237203624</v>
      </c>
      <c r="AB16" s="59"/>
      <c r="AC16" s="57"/>
      <c r="AF16" s="57">
        <v>0.65525304475135249</v>
      </c>
      <c r="AG16" s="57"/>
      <c r="AH16" s="57">
        <v>0.66291335234201321</v>
      </c>
    </row>
    <row r="17" spans="1:35" ht="12" customHeight="1">
      <c r="A17" s="49"/>
      <c r="C17" s="45" t="s">
        <v>15</v>
      </c>
      <c r="E17" s="81">
        <v>4940387000</v>
      </c>
      <c r="F17" s="110"/>
      <c r="G17" s="82"/>
      <c r="H17" s="81">
        <v>491595457</v>
      </c>
      <c r="I17"/>
      <c r="J17" s="57">
        <v>9.9505455139445559E-2</v>
      </c>
      <c r="L17" s="48"/>
      <c r="M17" s="81">
        <v>3779318727</v>
      </c>
      <c r="N17" s="59"/>
      <c r="O17" s="57">
        <v>0.76498434778490021</v>
      </c>
      <c r="Q17" s="68"/>
      <c r="S17" s="81">
        <v>403498186</v>
      </c>
      <c r="T17" s="160"/>
      <c r="U17" s="57"/>
      <c r="V17" s="44"/>
      <c r="W17" s="48"/>
      <c r="X17" s="57">
        <v>8.1673396436352047E-2</v>
      </c>
      <c r="Z17" s="44"/>
      <c r="AA17" s="81">
        <v>3640701810</v>
      </c>
      <c r="AB17" s="59"/>
      <c r="AC17" s="57"/>
      <c r="AD17" s="44"/>
      <c r="AE17" s="44"/>
      <c r="AF17" s="57">
        <v>0.73692644118770456</v>
      </c>
      <c r="AG17" s="57"/>
      <c r="AH17" s="57">
        <v>0.7455415605776966</v>
      </c>
      <c r="AI17" s="161"/>
    </row>
    <row r="18" spans="1:35" ht="12" customHeight="1">
      <c r="A18" s="49"/>
      <c r="C18" s="45" t="s">
        <v>16</v>
      </c>
      <c r="E18" s="81">
        <v>4940387000</v>
      </c>
      <c r="F18" s="110"/>
      <c r="G18" s="82"/>
      <c r="H18" s="81">
        <v>331744700</v>
      </c>
      <c r="I18" s="81"/>
      <c r="J18" s="57">
        <v>6.7149537070678875E-2</v>
      </c>
      <c r="L18" s="48"/>
      <c r="M18" s="81">
        <v>4111063427</v>
      </c>
      <c r="N18" s="59"/>
      <c r="O18" s="57">
        <v>0.83213388485557915</v>
      </c>
      <c r="Q18" s="68"/>
      <c r="S18" s="81">
        <v>420171197</v>
      </c>
      <c r="T18" s="81"/>
      <c r="U18" s="57"/>
      <c r="W18" s="48"/>
      <c r="X18" s="57">
        <v>8.5048235492482679E-2</v>
      </c>
      <c r="AA18" s="81">
        <v>4060873007</v>
      </c>
      <c r="AB18" s="59"/>
      <c r="AC18" s="57"/>
      <c r="AF18" s="57">
        <v>0.8219746766801872</v>
      </c>
      <c r="AG18" s="57"/>
      <c r="AH18" s="57">
        <v>0.83158406179566347</v>
      </c>
    </row>
    <row r="19" spans="1:35" ht="12" customHeight="1">
      <c r="A19" s="49"/>
      <c r="C19" s="45" t="s">
        <v>17</v>
      </c>
      <c r="E19" s="81">
        <v>4940387000</v>
      </c>
      <c r="F19" s="110"/>
      <c r="G19" s="82"/>
      <c r="H19" s="81">
        <v>411689862</v>
      </c>
      <c r="I19" s="81"/>
      <c r="J19" s="57">
        <v>8.3331500548438811E-2</v>
      </c>
      <c r="L19" s="48"/>
      <c r="M19" s="81">
        <v>4522753289</v>
      </c>
      <c r="N19" s="59"/>
      <c r="O19" s="57">
        <v>0.9154653854040179</v>
      </c>
      <c r="Q19" s="68"/>
      <c r="S19" s="81">
        <v>409612705</v>
      </c>
      <c r="T19" s="81"/>
      <c r="U19" s="57"/>
      <c r="W19" s="48"/>
      <c r="X19" s="57">
        <v>8.2911056360564464E-2</v>
      </c>
      <c r="AA19" s="81">
        <v>4470485712</v>
      </c>
      <c r="AB19" s="59"/>
      <c r="AC19" s="57"/>
      <c r="AF19" s="57">
        <v>0.90488573304075171</v>
      </c>
      <c r="AG19" s="57"/>
      <c r="AH19" s="57">
        <v>0.91546439895465526</v>
      </c>
    </row>
    <row r="20" spans="1:35" ht="12" customHeight="1">
      <c r="A20" s="54"/>
      <c r="B20" s="54"/>
      <c r="C20" s="54" t="s">
        <v>18</v>
      </c>
      <c r="D20" s="54"/>
      <c r="E20" s="83">
        <v>4940387000</v>
      </c>
      <c r="F20" s="111"/>
      <c r="G20" s="84"/>
      <c r="H20" s="83">
        <v>360544977</v>
      </c>
      <c r="I20" s="83"/>
      <c r="J20" s="58">
        <v>7.2979095969607236E-2</v>
      </c>
      <c r="K20" s="54"/>
      <c r="L20" s="85"/>
      <c r="M20" s="83">
        <v>4883298266</v>
      </c>
      <c r="N20" s="86"/>
      <c r="O20" s="58">
        <v>0.98844448137362517</v>
      </c>
      <c r="P20" s="54"/>
      <c r="Q20" s="87"/>
      <c r="R20" s="54"/>
      <c r="S20" s="83">
        <v>412812554</v>
      </c>
      <c r="T20" s="83"/>
      <c r="U20" s="58"/>
      <c r="V20" s="54"/>
      <c r="W20" s="85"/>
      <c r="X20" s="58">
        <v>8.3558748332873523E-2</v>
      </c>
      <c r="Y20" s="54"/>
      <c r="Z20" s="54"/>
      <c r="AA20" s="83">
        <v>4883298266</v>
      </c>
      <c r="AB20" s="86"/>
      <c r="AC20" s="58"/>
      <c r="AD20" s="54"/>
      <c r="AE20" s="54"/>
      <c r="AF20" s="58">
        <v>0.98844448137362517</v>
      </c>
      <c r="AG20" s="58"/>
      <c r="AH20" s="58">
        <v>1</v>
      </c>
    </row>
    <row r="21" spans="1:35" ht="12" customHeight="1">
      <c r="A21" s="88" t="s">
        <v>112</v>
      </c>
      <c r="B21" s="89"/>
      <c r="C21" s="45" t="s">
        <v>7</v>
      </c>
      <c r="E21" s="81">
        <v>5111000000</v>
      </c>
      <c r="F21" s="110"/>
      <c r="G21" s="82"/>
      <c r="H21" s="81">
        <v>488369602.25999999</v>
      </c>
      <c r="I21" s="81"/>
      <c r="J21" s="57">
        <v>9.5552651586773618E-2</v>
      </c>
      <c r="L21" s="48"/>
      <c r="M21" s="81">
        <v>488369602.25999999</v>
      </c>
      <c r="N21" s="59"/>
      <c r="O21" s="57">
        <v>9.5552651586773618E-2</v>
      </c>
      <c r="Q21" s="68"/>
      <c r="S21" s="81">
        <v>419170509.25999999</v>
      </c>
      <c r="T21" s="81"/>
      <c r="U21" s="57">
        <v>4.4667753328824888E-2</v>
      </c>
      <c r="W21" s="48"/>
      <c r="X21" s="57">
        <v>8.2013404277049493E-2</v>
      </c>
      <c r="AA21" s="81">
        <v>419170509.25999999</v>
      </c>
      <c r="AB21" s="59"/>
      <c r="AC21" s="57">
        <v>4.4667753328824888E-2</v>
      </c>
      <c r="AF21" s="57">
        <v>8.2013404277049493E-2</v>
      </c>
      <c r="AG21" s="57"/>
      <c r="AH21" s="121">
        <v>8.2553362963486018E-2</v>
      </c>
    </row>
    <row r="22" spans="1:35" ht="12" customHeight="1">
      <c r="A22" s="49"/>
      <c r="C22" s="45" t="s">
        <v>8</v>
      </c>
      <c r="E22" s="81">
        <v>5111000000</v>
      </c>
      <c r="F22" s="110"/>
      <c r="G22" s="82"/>
      <c r="H22" s="81">
        <v>398730287.67999995</v>
      </c>
      <c r="I22" s="81"/>
      <c r="J22" s="57">
        <v>7.8014143549207576E-2</v>
      </c>
      <c r="L22" s="48"/>
      <c r="M22" s="81">
        <v>887099889.93999994</v>
      </c>
      <c r="N22" s="59"/>
      <c r="O22" s="57">
        <v>0.17356679513598119</v>
      </c>
      <c r="Q22" s="68"/>
      <c r="S22" s="81">
        <v>417701948.67999995</v>
      </c>
      <c r="T22" s="81"/>
      <c r="U22" s="57">
        <v>3.6107106731407823E-2</v>
      </c>
      <c r="W22" s="48"/>
      <c r="X22" s="57">
        <v>8.1726070960673053E-2</v>
      </c>
      <c r="AA22" s="81">
        <v>836872457.93999994</v>
      </c>
      <c r="AB22" s="59"/>
      <c r="AC22" s="57">
        <v>4.0377331207372968E-2</v>
      </c>
      <c r="AF22" s="57">
        <v>0.16373947523772256</v>
      </c>
      <c r="AG22" s="57"/>
      <c r="AH22" s="121">
        <v>0.16481750086958755</v>
      </c>
    </row>
    <row r="23" spans="1:35" ht="12" customHeight="1">
      <c r="A23" s="49"/>
      <c r="C23" s="45" t="s">
        <v>9</v>
      </c>
      <c r="E23" s="81">
        <v>5111000000</v>
      </c>
      <c r="F23" s="110"/>
      <c r="G23" s="82"/>
      <c r="H23" s="81">
        <v>446414731.80000007</v>
      </c>
      <c r="I23" s="81"/>
      <c r="J23" s="57">
        <v>8.7343911524163584E-2</v>
      </c>
      <c r="L23" s="48"/>
      <c r="M23" s="81">
        <v>1333514621.74</v>
      </c>
      <c r="N23" s="59"/>
      <c r="O23" s="57">
        <v>0.26091070666014476</v>
      </c>
      <c r="Q23" s="68"/>
      <c r="S23" s="81">
        <v>418815349.80000007</v>
      </c>
      <c r="T23" s="81"/>
      <c r="U23" s="57">
        <v>4.2646284372626075E-2</v>
      </c>
      <c r="W23" s="48"/>
      <c r="X23" s="57">
        <v>8.1943915045979268E-2</v>
      </c>
      <c r="AA23" s="81">
        <v>1255687807.74</v>
      </c>
      <c r="AB23" s="59"/>
      <c r="AC23" s="57">
        <v>4.1133007260221621E-2</v>
      </c>
      <c r="AF23" s="57">
        <v>0.24568339028370181</v>
      </c>
      <c r="AG23" s="57"/>
      <c r="AH23" s="121">
        <v>0.24730091709979063</v>
      </c>
    </row>
    <row r="24" spans="1:35" ht="12" customHeight="1">
      <c r="A24" s="49"/>
      <c r="C24" s="45" t="s">
        <v>10</v>
      </c>
      <c r="E24" s="81">
        <v>5111000000</v>
      </c>
      <c r="F24" s="110"/>
      <c r="G24" s="82"/>
      <c r="H24" s="81">
        <v>391815733.11000001</v>
      </c>
      <c r="I24" s="81"/>
      <c r="J24" s="57">
        <v>7.6661266505576212E-2</v>
      </c>
      <c r="L24" s="48"/>
      <c r="M24" s="81">
        <v>1725330354.8499999</v>
      </c>
      <c r="N24" s="59"/>
      <c r="O24" s="57">
        <v>0.33757197316572096</v>
      </c>
      <c r="Q24" s="68"/>
      <c r="S24" s="81">
        <v>420588538.11000001</v>
      </c>
      <c r="T24" s="81"/>
      <c r="U24" s="57">
        <v>4.2015760816309422E-2</v>
      </c>
      <c r="W24" s="48"/>
      <c r="X24" s="57">
        <v>8.2290850735668164E-2</v>
      </c>
      <c r="AA24" s="81">
        <v>1676276345.8499999</v>
      </c>
      <c r="AB24" s="59"/>
      <c r="AC24" s="57">
        <v>4.1354355229537676E-2</v>
      </c>
      <c r="AF24" s="57">
        <v>0.32797424101936995</v>
      </c>
      <c r="AG24" s="57"/>
      <c r="AH24" s="121">
        <v>0.33013355316994963</v>
      </c>
    </row>
    <row r="25" spans="1:35" ht="12" customHeight="1">
      <c r="A25" s="49"/>
      <c r="C25" s="45" t="s">
        <v>11</v>
      </c>
      <c r="E25" s="81">
        <v>5111000000</v>
      </c>
      <c r="F25" s="110"/>
      <c r="G25" s="82"/>
      <c r="H25" s="81">
        <v>422132143.05000001</v>
      </c>
      <c r="I25" s="81"/>
      <c r="J25" s="57">
        <v>8.2592866963412254E-2</v>
      </c>
      <c r="L25" s="48"/>
      <c r="M25" s="81">
        <v>2147462497.8999999</v>
      </c>
      <c r="N25" s="59"/>
      <c r="O25" s="57">
        <v>0.42016484012913319</v>
      </c>
      <c r="Q25" s="68"/>
      <c r="S25" s="81">
        <v>421558364.05000001</v>
      </c>
      <c r="T25" s="81"/>
      <c r="U25" s="57">
        <v>4.3841198506884282E-2</v>
      </c>
      <c r="W25" s="48"/>
      <c r="X25" s="57">
        <v>8.2480603414204656E-2</v>
      </c>
      <c r="AA25" s="81">
        <v>2097834709.8999999</v>
      </c>
      <c r="AB25" s="59"/>
      <c r="AC25" s="57">
        <v>4.1853132815061977E-2</v>
      </c>
      <c r="AF25" s="57">
        <v>0.41045484443357461</v>
      </c>
      <c r="AG25" s="57"/>
      <c r="AH25" s="121">
        <v>0.41315719120963545</v>
      </c>
    </row>
    <row r="26" spans="1:35" ht="12" customHeight="1">
      <c r="A26" s="49"/>
      <c r="C26" s="57" t="s">
        <v>12</v>
      </c>
      <c r="D26" s="57"/>
      <c r="E26" s="81">
        <v>5111000000</v>
      </c>
      <c r="F26" s="110"/>
      <c r="G26" s="82"/>
      <c r="H26" s="81">
        <v>451428168.70000005</v>
      </c>
      <c r="I26" s="81"/>
      <c r="J26" s="57">
        <v>8.8324822676579928E-2</v>
      </c>
      <c r="L26" s="48"/>
      <c r="M26" s="81">
        <v>2598890666.5999999</v>
      </c>
      <c r="N26" s="59"/>
      <c r="O26" s="57">
        <v>0.50848966280571317</v>
      </c>
      <c r="Q26" s="68"/>
      <c r="S26" s="81">
        <v>423095986.70000005</v>
      </c>
      <c r="T26" s="81"/>
      <c r="U26" s="57">
        <v>4.2710632860479603E-2</v>
      </c>
      <c r="W26" s="48"/>
      <c r="X26" s="57">
        <v>8.2781449168460197E-2</v>
      </c>
      <c r="AA26" s="81">
        <v>2520930696.5999999</v>
      </c>
      <c r="AB26" s="59"/>
      <c r="AC26" s="57">
        <v>4.1996951329053012E-2</v>
      </c>
      <c r="AF26" s="57">
        <v>0.4932362936020348</v>
      </c>
      <c r="AG26" s="57"/>
      <c r="AH26" s="121">
        <v>0.49648365570758152</v>
      </c>
    </row>
    <row r="27" spans="1:35" ht="12" customHeight="1">
      <c r="A27" s="49"/>
      <c r="C27" s="45" t="s">
        <v>13</v>
      </c>
      <c r="E27" s="81">
        <v>5111000000</v>
      </c>
      <c r="F27" s="110"/>
      <c r="G27" s="82"/>
      <c r="H27" s="81">
        <v>394973464.96000004</v>
      </c>
      <c r="I27" s="81"/>
      <c r="J27" s="57">
        <v>7.7279097037761701E-2</v>
      </c>
      <c r="L27" s="48"/>
      <c r="M27" s="81">
        <v>2993864131.5599999</v>
      </c>
      <c r="N27" s="59"/>
      <c r="O27" s="57">
        <v>0.58576875984347487</v>
      </c>
      <c r="Q27" s="68"/>
      <c r="S27" s="81">
        <v>424019178.95999998</v>
      </c>
      <c r="T27" s="81"/>
      <c r="U27" s="57">
        <v>4.0419943962915372E-2</v>
      </c>
      <c r="W27" s="48"/>
      <c r="X27" s="57">
        <v>8.2962077667775386E-2</v>
      </c>
      <c r="AA27" s="81">
        <v>2944949875.5599999</v>
      </c>
      <c r="AB27" s="59"/>
      <c r="AC27" s="57">
        <v>4.1769596425562217E-2</v>
      </c>
      <c r="AF27" s="57">
        <v>0.57619837126981022</v>
      </c>
      <c r="AG27" s="57"/>
      <c r="AH27" s="121">
        <v>0.57999193792419157</v>
      </c>
    </row>
    <row r="28" spans="1:35" ht="12" customHeight="1">
      <c r="A28" s="49"/>
      <c r="C28" s="45" t="s">
        <v>14</v>
      </c>
      <c r="E28" s="81">
        <v>5111000000</v>
      </c>
      <c r="F28" s="110"/>
      <c r="G28" s="82"/>
      <c r="H28" s="81">
        <v>424636677.55000001</v>
      </c>
      <c r="I28" s="81"/>
      <c r="J28" s="57">
        <v>8.3082895235765994E-2</v>
      </c>
      <c r="L28" s="48"/>
      <c r="M28" s="81">
        <v>3418500809.1100001</v>
      </c>
      <c r="N28" s="59"/>
      <c r="O28" s="57">
        <v>0.66885165507924083</v>
      </c>
      <c r="Q28" s="68"/>
      <c r="S28" s="81">
        <v>423355241.55000001</v>
      </c>
      <c r="T28" s="81"/>
      <c r="U28" s="57">
        <v>3.1740631834283217E-2</v>
      </c>
      <c r="W28" s="48"/>
      <c r="X28" s="57">
        <v>8.283217404617492E-2</v>
      </c>
      <c r="AA28" s="81">
        <v>3368305117.1100001</v>
      </c>
      <c r="AB28" s="59"/>
      <c r="AC28" s="57">
        <v>4.0498377098690641E-2</v>
      </c>
      <c r="AF28" s="57">
        <v>0.65903054531598515</v>
      </c>
      <c r="AG28" s="57"/>
      <c r="AH28" s="121">
        <v>0.66336946126158192</v>
      </c>
    </row>
    <row r="29" spans="1:35" ht="12" customHeight="1">
      <c r="A29" s="49"/>
      <c r="C29" s="45" t="s">
        <v>15</v>
      </c>
      <c r="E29" s="81">
        <v>5111000000</v>
      </c>
      <c r="F29" s="110"/>
      <c r="G29" s="82"/>
      <c r="H29" s="81">
        <v>447671526</v>
      </c>
      <c r="I29" s="81"/>
      <c r="J29" s="57">
        <v>8.7589811387204064E-2</v>
      </c>
      <c r="L29" s="48"/>
      <c r="M29" s="81">
        <v>3866172335.1100001</v>
      </c>
      <c r="N29" s="59"/>
      <c r="O29" s="57">
        <v>0.75644146646644495</v>
      </c>
      <c r="Q29" s="68"/>
      <c r="S29" s="81">
        <v>425952266</v>
      </c>
      <c r="T29" s="81"/>
      <c r="U29" s="57">
        <v>5.5648527748275889E-2</v>
      </c>
      <c r="V29" s="44"/>
      <c r="W29" s="48"/>
      <c r="X29" s="57">
        <v>8.3340298571708077E-2</v>
      </c>
      <c r="Z29" s="44"/>
      <c r="AA29" s="81">
        <v>3794257383.1100001</v>
      </c>
      <c r="AB29" s="59"/>
      <c r="AC29" s="57">
        <v>4.2177464984422874E-2</v>
      </c>
      <c r="AD29" s="44"/>
      <c r="AE29" s="44"/>
      <c r="AF29" s="57">
        <v>0.74237084388769325</v>
      </c>
      <c r="AG29" s="57"/>
      <c r="AH29" s="121">
        <v>0.74725845450754091</v>
      </c>
      <c r="AI29" s="154"/>
    </row>
    <row r="30" spans="1:35" ht="12" customHeight="1">
      <c r="A30" s="49"/>
      <c r="C30" s="45" t="s">
        <v>16</v>
      </c>
      <c r="E30" s="81">
        <v>5111000000</v>
      </c>
      <c r="F30" s="110"/>
      <c r="G30" s="82"/>
      <c r="H30" s="81">
        <v>404992806.24000001</v>
      </c>
      <c r="I30" s="81"/>
      <c r="J30" s="57">
        <v>7.9239445556642543E-2</v>
      </c>
      <c r="L30" s="48"/>
      <c r="M30" s="81">
        <v>4271165141.3500004</v>
      </c>
      <c r="N30" s="59"/>
      <c r="O30" s="57">
        <v>0.83568091202308759</v>
      </c>
      <c r="Q30" s="68"/>
      <c r="S30" s="81">
        <v>426236014.24000001</v>
      </c>
      <c r="T30" s="81"/>
      <c r="U30" s="57">
        <v>1.4434157513181445E-2</v>
      </c>
      <c r="W30" s="48"/>
      <c r="X30" s="57">
        <v>8.339581573860301E-2</v>
      </c>
      <c r="AA30" s="81">
        <v>4220493397.3500004</v>
      </c>
      <c r="AB30" s="59"/>
      <c r="AC30" s="57">
        <v>3.9306915058622049E-2</v>
      </c>
      <c r="AF30" s="57">
        <v>0.82576665962629625</v>
      </c>
      <c r="AG30" s="57"/>
      <c r="AH30" s="121">
        <v>0.83120333043353001</v>
      </c>
    </row>
    <row r="31" spans="1:35" ht="12" customHeight="1">
      <c r="A31" s="49"/>
      <c r="C31" s="45" t="s">
        <v>17</v>
      </c>
      <c r="E31" s="81">
        <v>5166000000</v>
      </c>
      <c r="F31" s="122" t="s">
        <v>113</v>
      </c>
      <c r="G31" s="90"/>
      <c r="H31" s="81">
        <v>428338491.5</v>
      </c>
      <c r="I31" s="81"/>
      <c r="J31" s="57">
        <v>8.2914922861014331E-2</v>
      </c>
      <c r="L31" s="48"/>
      <c r="M31" s="81">
        <v>4699503632.8500004</v>
      </c>
      <c r="N31" s="59"/>
      <c r="O31" s="57">
        <v>0.90969872877468072</v>
      </c>
      <c r="Q31" s="68"/>
      <c r="S31" s="81">
        <v>428887086.49999994</v>
      </c>
      <c r="T31" s="81"/>
      <c r="U31" s="57">
        <v>4.7055135899654044E-2</v>
      </c>
      <c r="W31" s="48"/>
      <c r="X31" s="57">
        <v>8.3021116240805257E-2</v>
      </c>
      <c r="AA31" s="81">
        <v>4649380483.8500004</v>
      </c>
      <c r="AB31" s="59"/>
      <c r="AC31" s="57">
        <v>4.0016853508735739E-2</v>
      </c>
      <c r="AF31" s="57">
        <v>0.89999622219318631</v>
      </c>
      <c r="AG31" s="57"/>
      <c r="AH31" s="121">
        <v>0.91567032069172372</v>
      </c>
    </row>
    <row r="32" spans="1:35" ht="12" customHeight="1">
      <c r="A32" s="69"/>
      <c r="B32" s="54"/>
      <c r="C32" s="54" t="s">
        <v>18</v>
      </c>
      <c r="D32" s="54"/>
      <c r="E32" s="83">
        <v>5166000000</v>
      </c>
      <c r="F32" s="111"/>
      <c r="G32" s="84"/>
      <c r="H32" s="83">
        <v>430149141.49000001</v>
      </c>
      <c r="I32" s="83"/>
      <c r="J32" s="58">
        <v>8.3265416471157566E-2</v>
      </c>
      <c r="K32" s="54"/>
      <c r="L32" s="85"/>
      <c r="M32" s="83">
        <v>5129652774.3400002</v>
      </c>
      <c r="N32" s="86"/>
      <c r="O32" s="58">
        <v>0.9929641452458382</v>
      </c>
      <c r="P32" s="54"/>
      <c r="Q32" s="87"/>
      <c r="R32" s="54"/>
      <c r="S32" s="83">
        <v>428189880.48999995</v>
      </c>
      <c r="T32" s="83"/>
      <c r="U32" s="58">
        <v>3.725014256712722E-2</v>
      </c>
      <c r="V32" s="54"/>
      <c r="W32" s="85"/>
      <c r="X32" s="58">
        <v>8.2886155727835836E-2</v>
      </c>
      <c r="Y32" s="54"/>
      <c r="Z32" s="54"/>
      <c r="AA32" s="83">
        <v>5077570364.3400002</v>
      </c>
      <c r="AB32" s="86"/>
      <c r="AC32" s="58">
        <v>3.9782967936368152E-2</v>
      </c>
      <c r="AD32" s="54"/>
      <c r="AE32" s="54"/>
      <c r="AF32" s="58">
        <v>0.98288237792102207</v>
      </c>
      <c r="AG32" s="58"/>
      <c r="AH32" s="123">
        <v>1</v>
      </c>
    </row>
    <row r="33" spans="1:35" ht="12" customHeight="1">
      <c r="A33" s="88" t="s">
        <v>114</v>
      </c>
      <c r="B33" s="89"/>
      <c r="C33" s="45" t="s">
        <v>7</v>
      </c>
      <c r="E33" s="81">
        <v>5572000000</v>
      </c>
      <c r="F33" s="110"/>
      <c r="G33" s="82"/>
      <c r="H33" s="81">
        <v>453305653.87</v>
      </c>
      <c r="I33" s="81"/>
      <c r="J33" s="57">
        <v>8.1354209237257724E-2</v>
      </c>
      <c r="L33" s="48"/>
      <c r="M33" s="81">
        <v>453305653.87</v>
      </c>
      <c r="N33" s="59"/>
      <c r="O33" s="57">
        <v>8.1354209237257724E-2</v>
      </c>
      <c r="Q33" s="68"/>
      <c r="S33" s="81">
        <v>433140011.87</v>
      </c>
      <c r="T33" s="81"/>
      <c r="U33" s="57">
        <v>3.3326539681099332E-2</v>
      </c>
      <c r="W33" s="48"/>
      <c r="X33" s="57">
        <v>7.773510622218234E-2</v>
      </c>
      <c r="AA33" s="81">
        <v>433140011.87</v>
      </c>
      <c r="AB33" s="59"/>
      <c r="AC33" s="57">
        <v>3.3326539681099332E-2</v>
      </c>
      <c r="AF33" s="57">
        <v>7.773510622218234E-2</v>
      </c>
      <c r="AG33" s="57"/>
      <c r="AH33" s="121">
        <v>8.2692860300417989E-2</v>
      </c>
    </row>
    <row r="34" spans="1:35" ht="12" customHeight="1">
      <c r="A34" s="49"/>
      <c r="C34" s="45" t="s">
        <v>8</v>
      </c>
      <c r="E34" s="81">
        <v>5572000000</v>
      </c>
      <c r="F34" s="110"/>
      <c r="G34" s="82"/>
      <c r="H34" s="81">
        <v>414234101.35000002</v>
      </c>
      <c r="I34" s="81"/>
      <c r="J34" s="57">
        <v>7.4342085669418523E-2</v>
      </c>
      <c r="L34" s="48"/>
      <c r="M34" s="81">
        <v>867539755.22000003</v>
      </c>
      <c r="N34" s="59"/>
      <c r="O34" s="57">
        <v>0.15569629490667625</v>
      </c>
      <c r="Q34" s="68"/>
      <c r="S34" s="81">
        <v>432700565.35000002</v>
      </c>
      <c r="T34" s="81"/>
      <c r="U34" s="57">
        <v>3.5907461570140908E-2</v>
      </c>
      <c r="V34" s="149"/>
      <c r="W34" s="48"/>
      <c r="X34" s="57">
        <v>7.7656239294687734E-2</v>
      </c>
      <c r="Z34" s="149"/>
      <c r="AA34" s="81">
        <v>865840577.22000003</v>
      </c>
      <c r="AB34" s="59"/>
      <c r="AC34" s="57">
        <v>3.4614736098863119E-2</v>
      </c>
      <c r="AD34" s="149"/>
      <c r="AE34" s="149"/>
      <c r="AF34" s="57">
        <v>0.15539134551687006</v>
      </c>
      <c r="AG34" s="57"/>
      <c r="AH34" s="121">
        <v>0.16530182373448329</v>
      </c>
      <c r="AI34" s="155"/>
    </row>
    <row r="35" spans="1:35" ht="12" customHeight="1">
      <c r="A35" s="49"/>
      <c r="C35" s="45" t="s">
        <v>9</v>
      </c>
      <c r="E35" s="81">
        <v>5572000000</v>
      </c>
      <c r="F35" s="110"/>
      <c r="G35" s="82"/>
      <c r="H35" s="81">
        <v>464007968.24000001</v>
      </c>
      <c r="I35" s="81"/>
      <c r="J35" s="57">
        <v>8.3274940459440061E-2</v>
      </c>
      <c r="L35" s="48"/>
      <c r="M35" s="81">
        <v>1331547723.46</v>
      </c>
      <c r="N35" s="59"/>
      <c r="O35" s="57">
        <v>0.23897123536611631</v>
      </c>
      <c r="Q35" s="68"/>
      <c r="S35" s="81">
        <v>435870608.84000003</v>
      </c>
      <c r="T35" s="81"/>
      <c r="U35" s="57">
        <v>4.072262167120777E-2</v>
      </c>
      <c r="W35" s="48"/>
      <c r="X35" s="57">
        <v>7.8225163108399151E-2</v>
      </c>
      <c r="AA35" s="81">
        <v>1301711186.0599999</v>
      </c>
      <c r="AB35" s="59"/>
      <c r="AC35" s="57">
        <v>3.6651927363086534E-2</v>
      </c>
      <c r="AF35" s="57">
        <v>0.2336165086252692</v>
      </c>
      <c r="AG35" s="57"/>
      <c r="AH35" s="121">
        <v>0.24851599554524198</v>
      </c>
    </row>
    <row r="36" spans="1:35" ht="12" customHeight="1">
      <c r="A36" s="49"/>
      <c r="C36" s="45" t="s">
        <v>10</v>
      </c>
      <c r="E36" s="81">
        <v>5572000000</v>
      </c>
      <c r="F36" s="110"/>
      <c r="G36" s="82"/>
      <c r="H36" s="81">
        <v>403581950.42000002</v>
      </c>
      <c r="I36" s="81"/>
      <c r="J36" s="57">
        <v>7.2430357218234029E-2</v>
      </c>
      <c r="L36" s="48"/>
      <c r="M36" s="81">
        <v>1735129673.8800001</v>
      </c>
      <c r="N36" s="59"/>
      <c r="O36" s="57">
        <v>0.31140159258435035</v>
      </c>
      <c r="Q36" s="68"/>
      <c r="S36" s="81">
        <v>432082659.81999999</v>
      </c>
      <c r="T36" s="81"/>
      <c r="U36" s="57">
        <v>2.7328661312671976E-2</v>
      </c>
      <c r="W36" s="48"/>
      <c r="X36" s="57">
        <v>7.754534454773869E-2</v>
      </c>
      <c r="AA36" s="81">
        <v>1733793845.8799999</v>
      </c>
      <c r="AB36" s="59"/>
      <c r="AC36" s="57">
        <v>3.4312659826285508E-2</v>
      </c>
      <c r="AF36" s="57">
        <v>0.31116185317300787</v>
      </c>
      <c r="AG36" s="57"/>
      <c r="AH36" s="121">
        <v>0.33100699163786829</v>
      </c>
    </row>
    <row r="37" spans="1:35" ht="12" customHeight="1">
      <c r="A37" s="49"/>
      <c r="C37" s="45" t="s">
        <v>11</v>
      </c>
      <c r="E37" s="81">
        <v>5572000000</v>
      </c>
      <c r="F37" s="110"/>
      <c r="G37" s="82"/>
      <c r="H37" s="81">
        <v>464978711.13999999</v>
      </c>
      <c r="I37" s="81"/>
      <c r="J37" s="57">
        <v>8.3449158496051681E-2</v>
      </c>
      <c r="L37" s="48"/>
      <c r="M37" s="81">
        <v>2200108385.02</v>
      </c>
      <c r="N37" s="59"/>
      <c r="O37" s="57">
        <v>0.39485075108040202</v>
      </c>
      <c r="Q37" s="68"/>
      <c r="S37" s="81">
        <v>434086263.14000005</v>
      </c>
      <c r="T37" s="81"/>
      <c r="U37" s="57">
        <v>2.9718065535794036E-2</v>
      </c>
      <c r="W37" s="48"/>
      <c r="X37" s="57">
        <v>7.790492877602298E-2</v>
      </c>
      <c r="AA37" s="81">
        <v>2167880109.02</v>
      </c>
      <c r="AB37" s="59"/>
      <c r="AC37" s="57">
        <v>3.3389379434635824E-2</v>
      </c>
      <c r="AF37" s="57">
        <v>0.38906678194903088</v>
      </c>
      <c r="AG37" s="57"/>
      <c r="AH37" s="121">
        <v>0.41388050535735371</v>
      </c>
    </row>
    <row r="38" spans="1:35" ht="12" customHeight="1">
      <c r="A38" s="49"/>
      <c r="C38" s="57" t="s">
        <v>12</v>
      </c>
      <c r="D38" s="57"/>
      <c r="E38" s="81">
        <v>5572000000</v>
      </c>
      <c r="F38" s="110"/>
      <c r="G38" s="82"/>
      <c r="H38" s="81">
        <v>435296729.27999997</v>
      </c>
      <c r="I38" s="81"/>
      <c r="J38" s="57">
        <v>7.8122169648241202E-2</v>
      </c>
      <c r="L38" s="48"/>
      <c r="M38" s="81">
        <v>2635405114.3000002</v>
      </c>
      <c r="N38" s="59"/>
      <c r="O38" s="57">
        <v>0.47297292072864328</v>
      </c>
      <c r="Q38" s="68"/>
      <c r="S38" s="81">
        <v>436903047.28000003</v>
      </c>
      <c r="T38" s="81"/>
      <c r="U38" s="57">
        <v>3.2633400018019953E-2</v>
      </c>
      <c r="W38" s="48"/>
      <c r="X38" s="57">
        <v>7.8410453567839197E-2</v>
      </c>
      <c r="AA38" s="81">
        <v>2604783156.3000002</v>
      </c>
      <c r="AB38" s="59"/>
      <c r="AC38" s="57">
        <v>3.3262500953751939E-2</v>
      </c>
      <c r="AF38" s="57">
        <v>0.46747723551687009</v>
      </c>
      <c r="AG38" s="57"/>
      <c r="AH38" s="121">
        <v>0.49729178499779347</v>
      </c>
    </row>
    <row r="39" spans="1:35" ht="12" customHeight="1">
      <c r="A39" s="49"/>
      <c r="C39" s="57" t="s">
        <v>13</v>
      </c>
      <c r="D39" s="57"/>
      <c r="E39" s="81">
        <v>5572000000</v>
      </c>
      <c r="F39" s="110"/>
      <c r="G39" s="82"/>
      <c r="H39" s="81">
        <v>409383317.14999998</v>
      </c>
      <c r="I39" s="81"/>
      <c r="J39" s="57">
        <v>7.3471521383704233E-2</v>
      </c>
      <c r="L39" s="48"/>
      <c r="M39" s="81">
        <v>3044788431.4500003</v>
      </c>
      <c r="N39" s="59"/>
      <c r="O39" s="57">
        <v>0.54644444211234755</v>
      </c>
      <c r="Q39" s="68"/>
      <c r="S39" s="81">
        <v>436948999.14999998</v>
      </c>
      <c r="T39" s="81"/>
      <c r="U39" s="57">
        <v>3.049347961503357E-2</v>
      </c>
      <c r="W39" s="48"/>
      <c r="X39" s="57">
        <v>7.841870049353912E-2</v>
      </c>
      <c r="AA39" s="81">
        <v>3041732155.4500003</v>
      </c>
      <c r="AB39" s="59"/>
      <c r="AC39" s="57">
        <v>3.2863812281897165E-2</v>
      </c>
      <c r="AF39" s="57">
        <v>0.5458959360104092</v>
      </c>
      <c r="AG39" s="57"/>
      <c r="AH39" s="121">
        <v>0.58071183753259148</v>
      </c>
    </row>
    <row r="40" spans="1:35" ht="12" customHeight="1">
      <c r="A40" s="49"/>
      <c r="C40" s="45" t="s">
        <v>14</v>
      </c>
      <c r="E40" s="81">
        <v>5572000000</v>
      </c>
      <c r="F40" s="110"/>
      <c r="G40" s="82"/>
      <c r="H40" s="81">
        <v>467129628.45999998</v>
      </c>
      <c r="I40" s="81"/>
      <c r="J40" s="57">
        <v>8.3835180987078248E-2</v>
      </c>
      <c r="L40" s="48"/>
      <c r="M40" s="81">
        <v>3511918059.9100003</v>
      </c>
      <c r="N40" s="59"/>
      <c r="O40" s="57">
        <v>0.63027962309942576</v>
      </c>
      <c r="Q40" s="68"/>
      <c r="S40" s="81">
        <v>437480479.46000004</v>
      </c>
      <c r="T40" s="81"/>
      <c r="U40" s="57">
        <v>3.3364977030364118E-2</v>
      </c>
      <c r="W40" s="48"/>
      <c r="X40" s="57">
        <v>7.8514084612347462E-2</v>
      </c>
      <c r="AA40" s="81">
        <v>3479212634.9100003</v>
      </c>
      <c r="AB40" s="59"/>
      <c r="AC40" s="57">
        <v>3.2926802633354901E-2</v>
      </c>
      <c r="AF40" s="57">
        <v>0.62441002062275675</v>
      </c>
      <c r="AG40" s="57"/>
      <c r="AH40" s="121">
        <v>0.66423335755093471</v>
      </c>
    </row>
    <row r="41" spans="1:35" ht="12" customHeight="1">
      <c r="A41" s="49"/>
      <c r="C41" s="45" t="s">
        <v>15</v>
      </c>
      <c r="E41" s="81">
        <v>5572000000</v>
      </c>
      <c r="F41" s="110"/>
      <c r="G41" s="82"/>
      <c r="H41" s="81">
        <v>431240724.22999996</v>
      </c>
      <c r="I41" s="81"/>
      <c r="J41" s="57">
        <v>7.7394243400933233E-2</v>
      </c>
      <c r="L41" s="48"/>
      <c r="M41" s="81">
        <v>3943158784.1400003</v>
      </c>
      <c r="N41" s="59"/>
      <c r="O41" s="57">
        <v>0.70767386650035902</v>
      </c>
      <c r="Q41" s="68"/>
      <c r="S41" s="81">
        <v>439191898.23000002</v>
      </c>
      <c r="T41" s="81"/>
      <c r="U41" s="57">
        <v>3.1082431734263949E-2</v>
      </c>
      <c r="V41" s="44"/>
      <c r="W41" s="48"/>
      <c r="X41" s="57">
        <v>7.8821230838119177E-2</v>
      </c>
      <c r="Z41" s="44"/>
      <c r="AA41" s="81">
        <v>3918404533.1400003</v>
      </c>
      <c r="AB41" s="59"/>
      <c r="AC41" s="57">
        <v>3.2719749214335625E-2</v>
      </c>
      <c r="AD41" s="44"/>
      <c r="AE41" s="44"/>
      <c r="AF41" s="57">
        <v>0.70323125146087584</v>
      </c>
      <c r="AG41" s="57"/>
      <c r="AH41" s="121">
        <v>0.74808161282666541</v>
      </c>
      <c r="AI41" s="154"/>
    </row>
    <row r="42" spans="1:35" ht="12" customHeight="1">
      <c r="A42" s="49"/>
      <c r="C42" s="45" t="s">
        <v>16</v>
      </c>
      <c r="E42" s="81">
        <v>5572000000</v>
      </c>
      <c r="F42" s="110"/>
      <c r="G42" s="82"/>
      <c r="H42" s="81">
        <v>419453596.89999998</v>
      </c>
      <c r="I42" s="81"/>
      <c r="J42" s="57">
        <v>7.5278822128499637E-2</v>
      </c>
      <c r="L42" s="48"/>
      <c r="M42" s="81">
        <v>4362612381.04</v>
      </c>
      <c r="N42" s="59"/>
      <c r="O42" s="57">
        <v>0.78295268862885858</v>
      </c>
      <c r="Q42" s="68"/>
      <c r="S42" s="81">
        <v>439344003.89999998</v>
      </c>
      <c r="T42" s="81"/>
      <c r="U42" s="57">
        <v>3.0752890938538169E-2</v>
      </c>
      <c r="W42" s="48"/>
      <c r="X42" s="57">
        <v>7.8848529055994251E-2</v>
      </c>
      <c r="AA42" s="81">
        <v>4357748537.04</v>
      </c>
      <c r="AB42" s="59"/>
      <c r="AC42" s="57">
        <v>3.2521112288951937E-2</v>
      </c>
      <c r="AF42" s="57">
        <v>0.7820797805168701</v>
      </c>
      <c r="AG42" s="57"/>
      <c r="AH42" s="121">
        <v>0.83195890733353506</v>
      </c>
    </row>
    <row r="43" spans="1:35" ht="12" customHeight="1">
      <c r="A43" s="49"/>
      <c r="C43" s="45" t="s">
        <v>17</v>
      </c>
      <c r="E43" s="81">
        <v>5422000000</v>
      </c>
      <c r="F43" s="122" t="s">
        <v>113</v>
      </c>
      <c r="G43" s="90"/>
      <c r="H43" s="81">
        <v>440013766.61000001</v>
      </c>
      <c r="I43" s="81"/>
      <c r="J43" s="57">
        <v>8.1153405866838807E-2</v>
      </c>
      <c r="L43" s="48"/>
      <c r="M43" s="81">
        <v>4802626147.6499996</v>
      </c>
      <c r="N43" s="59"/>
      <c r="O43" s="57">
        <v>0.88576653405569894</v>
      </c>
      <c r="Q43" s="68"/>
      <c r="S43" s="81">
        <v>441769671.61000001</v>
      </c>
      <c r="T43" s="81"/>
      <c r="U43" s="57">
        <v>3.0037241771792234E-2</v>
      </c>
      <c r="W43" s="48"/>
      <c r="X43" s="57">
        <v>8.147725407783106E-2</v>
      </c>
      <c r="AA43" s="81">
        <v>4799518208.6499996</v>
      </c>
      <c r="AB43" s="59"/>
      <c r="AC43" s="57">
        <v>3.2291984990584277E-2</v>
      </c>
      <c r="AF43" s="57">
        <v>0.88519332509221682</v>
      </c>
      <c r="AG43" s="57"/>
      <c r="AH43" s="121">
        <v>0.91629929782687847</v>
      </c>
    </row>
    <row r="44" spans="1:35" ht="12" customHeight="1">
      <c r="A44" s="69"/>
      <c r="B44" s="54"/>
      <c r="C44" s="54" t="s">
        <v>18</v>
      </c>
      <c r="D44" s="54"/>
      <c r="E44" s="83">
        <v>5422000000</v>
      </c>
      <c r="F44" s="111"/>
      <c r="G44" s="84"/>
      <c r="H44" s="83">
        <v>438028979.34000003</v>
      </c>
      <c r="I44" s="83"/>
      <c r="J44" s="58">
        <v>8.0787344031722622E-2</v>
      </c>
      <c r="K44" s="54"/>
      <c r="L44" s="85"/>
      <c r="M44" s="83">
        <v>5240655126.9899998</v>
      </c>
      <c r="N44" s="86"/>
      <c r="O44" s="58">
        <v>0.96655387808742155</v>
      </c>
      <c r="P44" s="54"/>
      <c r="Q44" s="87"/>
      <c r="R44" s="54"/>
      <c r="S44" s="83">
        <v>438419024.34000003</v>
      </c>
      <c r="T44" s="83"/>
      <c r="U44" s="58">
        <v>2.3889270429030995E-2</v>
      </c>
      <c r="V44" s="54"/>
      <c r="W44" s="85"/>
      <c r="X44" s="58">
        <v>8.085928150866839E-2</v>
      </c>
      <c r="Y44" s="54"/>
      <c r="Z44" s="54"/>
      <c r="AA44" s="83">
        <v>5237937232.9899998</v>
      </c>
      <c r="AB44" s="86"/>
      <c r="AC44" s="58">
        <v>3.1583386766289578E-2</v>
      </c>
      <c r="AD44" s="54"/>
      <c r="AE44" s="54"/>
      <c r="AF44" s="58">
        <v>0.96605260660088521</v>
      </c>
      <c r="AG44" s="58"/>
      <c r="AH44" s="123">
        <v>1</v>
      </c>
    </row>
    <row r="45" spans="1:35" ht="12" customHeight="1">
      <c r="A45" s="49" t="s">
        <v>108</v>
      </c>
      <c r="C45" s="45" t="s">
        <v>7</v>
      </c>
      <c r="E45" s="81">
        <v>5760000000</v>
      </c>
      <c r="F45" s="110"/>
      <c r="G45" s="82"/>
      <c r="H45" s="81">
        <v>466816341.83000004</v>
      </c>
      <c r="I45" s="81"/>
      <c r="J45" s="57">
        <v>8.1044503789930569E-2</v>
      </c>
      <c r="L45" s="48"/>
      <c r="M45" s="81">
        <v>466816341.83000004</v>
      </c>
      <c r="N45" s="59"/>
      <c r="O45" s="57">
        <v>8.1044503789930569E-2</v>
      </c>
      <c r="Q45" s="68"/>
      <c r="S45" s="81">
        <v>443863703.82999998</v>
      </c>
      <c r="T45" s="81"/>
      <c r="U45" s="57">
        <v>2.4758026656790388E-2</v>
      </c>
      <c r="W45" s="48"/>
      <c r="X45" s="57">
        <v>7.7059670803819438E-2</v>
      </c>
      <c r="AA45" s="81">
        <v>443863703.82999998</v>
      </c>
      <c r="AB45" s="59"/>
      <c r="AC45" s="57">
        <v>2.4758026656790388E-2</v>
      </c>
      <c r="AF45" s="57">
        <v>7.7059670803819438E-2</v>
      </c>
      <c r="AG45" s="57"/>
      <c r="AH45" s="121">
        <v>8.3178605554793811E-2</v>
      </c>
    </row>
    <row r="46" spans="1:35" ht="12" customHeight="1">
      <c r="A46" s="49"/>
      <c r="C46" s="45" t="s">
        <v>8</v>
      </c>
      <c r="E46" s="81">
        <v>5760000000</v>
      </c>
      <c r="F46" s="110"/>
      <c r="G46" s="82"/>
      <c r="H46" s="150">
        <v>452308738.43000001</v>
      </c>
      <c r="I46" s="81"/>
      <c r="J46" s="57">
        <v>7.8525822644097229E-2</v>
      </c>
      <c r="L46" s="48"/>
      <c r="M46" s="81">
        <v>919125080.25999999</v>
      </c>
      <c r="N46" s="59"/>
      <c r="O46" s="57">
        <v>0.15957032643402777</v>
      </c>
      <c r="Q46" s="68"/>
      <c r="S46" s="81">
        <v>442959147.42999995</v>
      </c>
      <c r="T46" s="81"/>
      <c r="U46" s="57">
        <v>2.3708270572057266E-2</v>
      </c>
      <c r="V46" s="149"/>
      <c r="W46" s="48"/>
      <c r="X46" s="57">
        <v>7.6902629762152772E-2</v>
      </c>
      <c r="Z46" s="149"/>
      <c r="AA46" s="81">
        <v>886822851.25999999</v>
      </c>
      <c r="AB46" s="59"/>
      <c r="AC46" s="57">
        <v>2.4233415009687898E-2</v>
      </c>
      <c r="AD46" s="149"/>
      <c r="AE46" s="149"/>
      <c r="AF46" s="57">
        <v>0.15396230056597221</v>
      </c>
      <c r="AG46" s="57"/>
      <c r="AH46" s="121">
        <v>0.16618770020038637</v>
      </c>
      <c r="AI46" s="155"/>
    </row>
    <row r="47" spans="1:35" ht="12" customHeight="1">
      <c r="A47" s="49"/>
      <c r="C47" s="45" t="s">
        <v>9</v>
      </c>
      <c r="E47" s="81">
        <v>5760000000</v>
      </c>
      <c r="F47" s="110"/>
      <c r="G47" s="82"/>
      <c r="H47" s="150">
        <v>436157574.96999991</v>
      </c>
      <c r="I47" s="81"/>
      <c r="J47" s="57">
        <v>7.5721801210069425E-2</v>
      </c>
      <c r="L47" s="48"/>
      <c r="M47" s="81">
        <v>1355282655.23</v>
      </c>
      <c r="N47" s="59"/>
      <c r="O47" s="57">
        <v>0.23529212764409724</v>
      </c>
      <c r="Q47" s="68"/>
      <c r="S47" s="81">
        <v>445990801.97000003</v>
      </c>
      <c r="T47" s="81"/>
      <c r="U47" s="57">
        <v>2.3218342610742404E-2</v>
      </c>
      <c r="W47" s="48"/>
      <c r="X47" s="57">
        <v>7.7428958675347229E-2</v>
      </c>
      <c r="AA47" s="81">
        <v>1332813653.23</v>
      </c>
      <c r="AB47" s="59"/>
      <c r="AC47" s="57">
        <v>2.3893523773226955E-2</v>
      </c>
      <c r="AF47" s="57">
        <v>0.23139125924131945</v>
      </c>
      <c r="AG47" s="57"/>
      <c r="AH47" s="121">
        <v>0.24976491698569245</v>
      </c>
    </row>
    <row r="48" spans="1:35" ht="12" customHeight="1">
      <c r="A48" s="49"/>
      <c r="C48" s="45" t="s">
        <v>10</v>
      </c>
      <c r="E48" s="81">
        <v>5760000000</v>
      </c>
      <c r="F48" s="110"/>
      <c r="G48" s="82"/>
      <c r="H48" s="150">
        <v>422316348.25999999</v>
      </c>
      <c r="I48" s="81"/>
      <c r="J48" s="57">
        <v>7.331881046180555E-2</v>
      </c>
      <c r="L48" s="48"/>
      <c r="M48" s="81">
        <v>1777599003.49</v>
      </c>
      <c r="N48" s="59"/>
      <c r="O48" s="57">
        <v>0.30861093810590279</v>
      </c>
      <c r="Q48" s="68"/>
      <c r="S48" s="81">
        <v>442810760.25999999</v>
      </c>
      <c r="T48" s="81"/>
      <c r="U48" s="57">
        <v>2.4828815033839158E-2</v>
      </c>
      <c r="W48" s="48"/>
      <c r="X48" s="57">
        <v>7.687686810069444E-2</v>
      </c>
      <c r="AA48" s="81">
        <v>1775624413.49</v>
      </c>
      <c r="AB48" s="59"/>
      <c r="AC48" s="57">
        <v>2.4126609809696609E-2</v>
      </c>
      <c r="AF48" s="57">
        <v>0.30826812734201386</v>
      </c>
      <c r="AG48" s="57"/>
      <c r="AH48" s="121">
        <v>0.33274620436122365</v>
      </c>
    </row>
    <row r="49" spans="1:40" ht="12" customHeight="1">
      <c r="A49" s="49"/>
      <c r="C49" s="45" t="s">
        <v>11</v>
      </c>
      <c r="E49" s="81">
        <v>5760000000</v>
      </c>
      <c r="F49" s="110"/>
      <c r="G49" s="82"/>
      <c r="H49" s="150">
        <v>465769146.95000005</v>
      </c>
      <c r="I49" s="81"/>
      <c r="J49" s="57">
        <v>8.0862699123263895E-2</v>
      </c>
      <c r="L49" s="48"/>
      <c r="M49" s="81">
        <v>2243368150.4400001</v>
      </c>
      <c r="N49" s="59"/>
      <c r="O49" s="57">
        <v>0.38947363722916667</v>
      </c>
      <c r="Q49" s="68"/>
      <c r="S49" s="81">
        <v>444072082.94999999</v>
      </c>
      <c r="T49" s="81"/>
      <c r="U49" s="57">
        <v>2.3004229016063915E-2</v>
      </c>
      <c r="W49" s="48"/>
      <c r="X49" s="57">
        <v>7.7095847734375E-2</v>
      </c>
      <c r="AA49" s="81">
        <v>2219696496.4400001</v>
      </c>
      <c r="AB49" s="59"/>
      <c r="AC49" s="57">
        <v>2.3901869482728877E-2</v>
      </c>
      <c r="AF49" s="57">
        <v>0.38536397507638892</v>
      </c>
      <c r="AG49" s="57"/>
      <c r="AH49" s="121">
        <v>0.41596385948118531</v>
      </c>
    </row>
    <row r="50" spans="1:40" ht="12" customHeight="1">
      <c r="A50" s="49"/>
      <c r="C50" s="57" t="s">
        <v>12</v>
      </c>
      <c r="D50" s="57"/>
      <c r="E50" s="81">
        <v>5760000000</v>
      </c>
      <c r="F50" s="110"/>
      <c r="G50" s="82"/>
      <c r="H50" s="150">
        <v>443914476.15999997</v>
      </c>
      <c r="I50" s="81"/>
      <c r="J50" s="57">
        <v>7.7068485444444432E-2</v>
      </c>
      <c r="L50" s="48"/>
      <c r="M50" s="81">
        <v>2687282626.5999999</v>
      </c>
      <c r="N50" s="59"/>
      <c r="O50" s="57">
        <v>0.46654212267361111</v>
      </c>
      <c r="Q50" s="68"/>
      <c r="S50" s="81">
        <v>444607307.15999997</v>
      </c>
      <c r="T50" s="81"/>
      <c r="U50" s="57">
        <v>1.7633797539211127E-2</v>
      </c>
      <c r="W50" s="48"/>
      <c r="X50" s="57">
        <v>7.7188768604166666E-2</v>
      </c>
      <c r="AA50" s="81">
        <v>2664303803.5999999</v>
      </c>
      <c r="AB50" s="59"/>
      <c r="AC50" s="57">
        <v>2.2850519113670309E-2</v>
      </c>
      <c r="AF50" s="57">
        <v>0.46255274368055554</v>
      </c>
      <c r="AG50" s="57"/>
      <c r="AH50" s="121">
        <v>0.49928181386658088</v>
      </c>
    </row>
    <row r="51" spans="1:40" ht="12" customHeight="1">
      <c r="A51" s="49"/>
      <c r="C51" s="57" t="s">
        <v>13</v>
      </c>
      <c r="D51" s="57"/>
      <c r="E51" s="81">
        <v>5760000000</v>
      </c>
      <c r="F51" s="110"/>
      <c r="G51" s="82"/>
      <c r="H51" s="150">
        <v>424072642.31</v>
      </c>
      <c r="I51" s="81"/>
      <c r="J51" s="57">
        <v>7.3623722623263887E-2</v>
      </c>
      <c r="L51" s="48"/>
      <c r="M51" s="81">
        <v>3111355268.9099998</v>
      </c>
      <c r="N51" s="59"/>
      <c r="O51" s="57">
        <v>0.54016584529687495</v>
      </c>
      <c r="Q51" s="68"/>
      <c r="S51" s="81">
        <v>444174353.31</v>
      </c>
      <c r="T51" s="81"/>
      <c r="U51" s="57">
        <v>1.6535921066429982E-2</v>
      </c>
      <c r="W51" s="48"/>
      <c r="X51" s="57">
        <v>7.7113603005208337E-2</v>
      </c>
      <c r="AA51" s="81">
        <v>3108478156.9099998</v>
      </c>
      <c r="AB51" s="59"/>
      <c r="AC51" s="57">
        <v>2.1943418436895623E-2</v>
      </c>
      <c r="AF51" s="57">
        <v>0.53966634668576385</v>
      </c>
      <c r="AG51" s="57"/>
      <c r="AH51" s="121">
        <v>0.58251863411732696</v>
      </c>
    </row>
    <row r="52" spans="1:40" ht="12" customHeight="1">
      <c r="A52" s="49"/>
      <c r="C52" s="45" t="s">
        <v>14</v>
      </c>
      <c r="E52" s="81">
        <v>5760000000</v>
      </c>
      <c r="F52" s="110"/>
      <c r="G52" s="82"/>
      <c r="H52" s="150">
        <v>467433511.86000001</v>
      </c>
      <c r="I52" s="81"/>
      <c r="J52" s="57">
        <v>8.1151651364583341E-2</v>
      </c>
      <c r="L52" s="48"/>
      <c r="M52" s="81">
        <v>3578788780.77</v>
      </c>
      <c r="N52" s="59"/>
      <c r="O52" s="57">
        <v>0.6213174966614583</v>
      </c>
      <c r="Q52" s="68"/>
      <c r="S52" s="81">
        <v>446736351.86000001</v>
      </c>
      <c r="T52" s="81"/>
      <c r="U52" s="57">
        <v>2.1157223772418021E-2</v>
      </c>
      <c r="W52" s="48"/>
      <c r="X52" s="57">
        <v>7.7558394420138885E-2</v>
      </c>
      <c r="AA52" s="81">
        <v>3555214508.77</v>
      </c>
      <c r="AB52" s="59"/>
      <c r="AC52" s="57">
        <v>2.1844561352015734E-2</v>
      </c>
      <c r="AF52" s="57">
        <v>0.61722474110590275</v>
      </c>
      <c r="AG52" s="57"/>
      <c r="AH52" s="121">
        <v>0.66623556451220878</v>
      </c>
    </row>
    <row r="53" spans="1:40" ht="12" customHeight="1">
      <c r="A53" s="49"/>
      <c r="C53" s="45" t="s">
        <v>15</v>
      </c>
      <c r="E53" s="81">
        <v>5760000000</v>
      </c>
      <c r="F53" s="110"/>
      <c r="G53" s="82"/>
      <c r="H53" s="81">
        <v>445004198.48000002</v>
      </c>
      <c r="I53" s="81"/>
      <c r="J53" s="57">
        <v>7.7257673347222222E-2</v>
      </c>
      <c r="L53" s="48"/>
      <c r="M53" s="81">
        <v>4023792979.25</v>
      </c>
      <c r="N53" s="59"/>
      <c r="O53" s="57">
        <v>0.69857517000868052</v>
      </c>
      <c r="Q53" s="68"/>
      <c r="S53" s="81">
        <v>445118115.48000002</v>
      </c>
      <c r="T53" s="81"/>
      <c r="U53" s="57">
        <v>1.349345758399334E-2</v>
      </c>
      <c r="V53" s="44"/>
      <c r="W53" s="48"/>
      <c r="X53" s="57">
        <v>7.7277450604166673E-2</v>
      </c>
      <c r="Z53" s="44"/>
      <c r="AA53" s="81">
        <v>4000332624.25</v>
      </c>
      <c r="AB53" s="59"/>
      <c r="AC53" s="57">
        <v>2.0908533158608522E-2</v>
      </c>
      <c r="AD53" s="44"/>
      <c r="AE53" s="44"/>
      <c r="AF53" s="57">
        <v>0.69450219171006944</v>
      </c>
      <c r="AG53" s="57"/>
      <c r="AH53" s="121">
        <v>0.74964924270515343</v>
      </c>
      <c r="AI53" s="154"/>
    </row>
    <row r="54" spans="1:40" ht="12" customHeight="1">
      <c r="A54" s="49"/>
      <c r="C54" s="45" t="s">
        <v>16</v>
      </c>
      <c r="E54" s="81">
        <v>5760000000</v>
      </c>
      <c r="F54" s="110"/>
      <c r="G54" s="82"/>
      <c r="H54" s="81">
        <v>463946031.91999996</v>
      </c>
      <c r="I54" s="81"/>
      <c r="J54" s="57">
        <v>8.0546186097222208E-2</v>
      </c>
      <c r="L54" s="48"/>
      <c r="M54" s="81">
        <v>4487739011.1700001</v>
      </c>
      <c r="N54" s="59"/>
      <c r="O54" s="57">
        <v>0.77912135610590283</v>
      </c>
      <c r="Q54" s="68"/>
      <c r="S54" s="81">
        <v>446704737.91999996</v>
      </c>
      <c r="T54" s="81"/>
      <c r="U54" s="57">
        <v>1.6753919376751858E-2</v>
      </c>
      <c r="W54" s="48"/>
      <c r="X54" s="57">
        <v>7.7552905888888884E-2</v>
      </c>
      <c r="AA54" s="81">
        <v>4447037362.1700001</v>
      </c>
      <c r="AB54" s="59"/>
      <c r="AC54" s="57">
        <v>2.0489669004776889E-2</v>
      </c>
      <c r="AF54" s="57">
        <v>0.7720550975989583</v>
      </c>
      <c r="AG54" s="57"/>
      <c r="AH54" s="121">
        <v>0.83336024875113568</v>
      </c>
    </row>
    <row r="55" spans="1:40" ht="12" customHeight="1">
      <c r="A55" s="49"/>
      <c r="C55" s="45" t="s">
        <v>17</v>
      </c>
      <c r="E55" s="91">
        <v>5510000000</v>
      </c>
      <c r="F55" s="122" t="s">
        <v>50</v>
      </c>
      <c r="G55" s="90"/>
      <c r="H55" s="81">
        <v>435665716.54999995</v>
      </c>
      <c r="I55" s="81"/>
      <c r="J55" s="57">
        <v>7.9068188121597091E-2</v>
      </c>
      <c r="L55" s="48"/>
      <c r="M55" s="81">
        <v>4923404727.7200003</v>
      </c>
      <c r="N55" s="59"/>
      <c r="O55" s="57">
        <v>0.89353987798911072</v>
      </c>
      <c r="Q55" s="68"/>
      <c r="S55" s="81">
        <v>445295624.55000001</v>
      </c>
      <c r="T55" s="81"/>
      <c r="U55" s="57">
        <v>7.981428256833345E-3</v>
      </c>
      <c r="W55" s="48"/>
      <c r="X55" s="57">
        <v>8.0815902822141558E-2</v>
      </c>
      <c r="AA55" s="81">
        <v>4892332986.7200003</v>
      </c>
      <c r="AB55" s="59"/>
      <c r="AC55" s="57">
        <v>1.9338353150264886E-2</v>
      </c>
      <c r="AF55" s="57">
        <v>0.88790072354264982</v>
      </c>
      <c r="AG55" s="57"/>
      <c r="AH55" s="121">
        <v>0.91680719156290025</v>
      </c>
    </row>
    <row r="56" spans="1:40" ht="12" customHeight="1">
      <c r="A56" s="69"/>
      <c r="B56" s="54"/>
      <c r="C56" s="54" t="s">
        <v>18</v>
      </c>
      <c r="D56" s="54"/>
      <c r="E56" s="92">
        <v>5510000000</v>
      </c>
      <c r="F56" s="93"/>
      <c r="G56" s="94"/>
      <c r="H56" s="83">
        <v>358067449.27999997</v>
      </c>
      <c r="I56" s="83"/>
      <c r="J56" s="58">
        <v>6.4985018018148821E-2</v>
      </c>
      <c r="K56" s="54"/>
      <c r="L56" s="85"/>
      <c r="M56" s="83">
        <v>5281472177</v>
      </c>
      <c r="N56" s="86"/>
      <c r="O56" s="58">
        <v>0.95852489600725954</v>
      </c>
      <c r="P56" s="54"/>
      <c r="Q56" s="87"/>
      <c r="R56" s="54"/>
      <c r="S56" s="83">
        <v>443939494.27999997</v>
      </c>
      <c r="T56" s="83"/>
      <c r="U56" s="58">
        <v>1.2591766400444238E-2</v>
      </c>
      <c r="V56" s="54"/>
      <c r="W56" s="85"/>
      <c r="X56" s="58">
        <v>8.0569781176043548E-2</v>
      </c>
      <c r="Y56" s="54"/>
      <c r="Z56" s="54"/>
      <c r="AA56" s="83">
        <v>5336272481</v>
      </c>
      <c r="AB56" s="86"/>
      <c r="AC56" s="58">
        <v>1.8773659102033102E-2</v>
      </c>
      <c r="AD56" s="54"/>
      <c r="AE56" s="54"/>
      <c r="AF56" s="58">
        <v>0.96847050471869334</v>
      </c>
      <c r="AG56" s="58"/>
      <c r="AH56" s="123">
        <v>1</v>
      </c>
      <c r="AJ56" s="65"/>
      <c r="AK56" s="65"/>
      <c r="AL56" s="65"/>
      <c r="AM56" s="65"/>
      <c r="AN56" s="65"/>
    </row>
    <row r="57" spans="1:40" ht="12" customHeight="1">
      <c r="A57" s="49" t="s">
        <v>54</v>
      </c>
      <c r="C57" s="45" t="s">
        <v>7</v>
      </c>
      <c r="D57" s="48"/>
      <c r="E57" s="82">
        <v>5350000000</v>
      </c>
      <c r="F57" s="138"/>
      <c r="G57" s="82"/>
      <c r="H57" s="166">
        <v>523702280.39999998</v>
      </c>
      <c r="I57" s="166"/>
      <c r="J57" s="162">
        <v>9.7888276710280372E-2</v>
      </c>
      <c r="K57" s="164"/>
      <c r="L57" s="164"/>
      <c r="M57" s="166">
        <v>523702280.39999998</v>
      </c>
      <c r="N57" s="167"/>
      <c r="O57" s="162">
        <v>9.7888276710280372E-2</v>
      </c>
      <c r="P57" s="164"/>
      <c r="Q57" s="165"/>
      <c r="R57" s="164"/>
      <c r="S57" s="166">
        <v>445811466.4000001</v>
      </c>
      <c r="T57" s="166"/>
      <c r="U57" s="162">
        <v>4.3881996955221769E-3</v>
      </c>
      <c r="V57" s="164"/>
      <c r="W57" s="164"/>
      <c r="X57" s="162">
        <v>8.3329246056074779E-2</v>
      </c>
      <c r="Y57" s="164"/>
      <c r="Z57" s="164"/>
      <c r="AA57" s="166">
        <v>445811466.4000001</v>
      </c>
      <c r="AB57" s="167"/>
      <c r="AC57" s="162">
        <v>4.3881996955221769E-3</v>
      </c>
      <c r="AD57" s="48"/>
      <c r="AE57" s="48"/>
      <c r="AF57" s="162">
        <v>8.3329246056074779E-2</v>
      </c>
      <c r="AG57" s="163"/>
      <c r="AH57" s="162">
        <v>8.5504770868082225E-2</v>
      </c>
      <c r="AJ57" s="65"/>
      <c r="AK57" s="65"/>
      <c r="AL57" s="65"/>
      <c r="AM57" s="65"/>
      <c r="AN57" s="65"/>
    </row>
    <row r="58" spans="1:40" ht="12" customHeight="1">
      <c r="A58" s="49"/>
      <c r="C58" s="45" t="s">
        <v>8</v>
      </c>
      <c r="D58" s="48"/>
      <c r="E58" s="82">
        <v>5350000000</v>
      </c>
      <c r="F58" s="138"/>
      <c r="G58" s="82"/>
      <c r="H58" s="82">
        <v>442691409.04999995</v>
      </c>
      <c r="I58" s="82"/>
      <c r="J58" s="121">
        <v>8.274605776635513E-2</v>
      </c>
      <c r="K58" s="48"/>
      <c r="L58" s="48"/>
      <c r="M58" s="82">
        <v>966393689.44999993</v>
      </c>
      <c r="N58" s="139"/>
      <c r="O58" s="121">
        <v>0.18063433447663549</v>
      </c>
      <c r="P58" s="48"/>
      <c r="Q58" s="68"/>
      <c r="R58" s="48"/>
      <c r="S58" s="82">
        <v>444698474.04999995</v>
      </c>
      <c r="T58" s="82"/>
      <c r="U58" s="121">
        <v>3.9266072957098164E-3</v>
      </c>
      <c r="V58" s="48"/>
      <c r="W58" s="48"/>
      <c r="X58" s="121">
        <v>8.3121210102803725E-2</v>
      </c>
      <c r="Y58" s="48"/>
      <c r="Z58" s="48"/>
      <c r="AA58" s="82">
        <v>890509940.45000005</v>
      </c>
      <c r="AB58" s="139"/>
      <c r="AC58" s="121">
        <v>4.1576389069828412E-3</v>
      </c>
      <c r="AD58" s="48"/>
      <c r="AE58" s="48"/>
      <c r="AF58" s="121">
        <v>0.16645045615887852</v>
      </c>
      <c r="AG58" s="57"/>
      <c r="AH58" s="121">
        <v>0.17079607446796433</v>
      </c>
      <c r="AI58" s="155"/>
      <c r="AJ58" s="65"/>
      <c r="AK58" s="65"/>
      <c r="AL58" s="65"/>
      <c r="AM58" s="65"/>
      <c r="AN58" s="65"/>
    </row>
    <row r="59" spans="1:40" ht="12" customHeight="1">
      <c r="A59" s="49"/>
      <c r="C59" s="45" t="s">
        <v>9</v>
      </c>
      <c r="D59" s="48"/>
      <c r="E59" s="82">
        <v>5350000000</v>
      </c>
      <c r="F59" s="138"/>
      <c r="G59" s="82"/>
      <c r="H59" s="82">
        <v>430909678.62</v>
      </c>
      <c r="I59" s="82"/>
      <c r="J59" s="121">
        <v>8.0543865162616829E-2</v>
      </c>
      <c r="K59" s="48"/>
      <c r="L59" s="48"/>
      <c r="M59" s="82">
        <v>1397303368.0699999</v>
      </c>
      <c r="N59" s="139"/>
      <c r="O59" s="121">
        <v>0.26117819963925232</v>
      </c>
      <c r="P59" s="48"/>
      <c r="Q59" s="68"/>
      <c r="R59" s="48"/>
      <c r="S59" s="82">
        <v>432516091.62</v>
      </c>
      <c r="T59" s="82"/>
      <c r="U59" s="121">
        <v>-3.0212978138742907E-2</v>
      </c>
      <c r="V59" s="48"/>
      <c r="W59" s="48"/>
      <c r="X59" s="121">
        <v>8.0844129274766349E-2</v>
      </c>
      <c r="Y59" s="48"/>
      <c r="Z59" s="48"/>
      <c r="AA59" s="82">
        <v>1323026032.0700002</v>
      </c>
      <c r="AB59" s="139"/>
      <c r="AC59" s="121">
        <v>-7.3435781035706693E-3</v>
      </c>
      <c r="AD59" s="48"/>
      <c r="AE59" s="48"/>
      <c r="AF59" s="121">
        <v>0.24729458543364488</v>
      </c>
      <c r="AG59" s="57"/>
      <c r="AH59" s="121">
        <v>0.2537508481739072</v>
      </c>
      <c r="AJ59" s="65"/>
      <c r="AK59" s="65"/>
      <c r="AL59" s="65"/>
      <c r="AM59" s="65"/>
      <c r="AN59" s="65"/>
    </row>
    <row r="60" spans="1:40" ht="12" customHeight="1">
      <c r="A60" s="49"/>
      <c r="C60" s="45" t="s">
        <v>10</v>
      </c>
      <c r="D60" s="48"/>
      <c r="E60" s="82">
        <v>5350000000</v>
      </c>
      <c r="F60" s="138"/>
      <c r="G60" s="82"/>
      <c r="H60" s="82">
        <v>409117498.58999997</v>
      </c>
      <c r="I60" s="82"/>
      <c r="J60" s="121">
        <v>7.6470560484112146E-2</v>
      </c>
      <c r="K60" s="48"/>
      <c r="L60" s="48"/>
      <c r="M60" s="82">
        <v>1806420866.6599998</v>
      </c>
      <c r="N60" s="139"/>
      <c r="O60" s="121">
        <v>0.33764876012336448</v>
      </c>
      <c r="P60" s="48"/>
      <c r="Q60" s="68"/>
      <c r="R60" s="48"/>
      <c r="S60" s="82">
        <v>428885462.58999997</v>
      </c>
      <c r="T60" s="82"/>
      <c r="U60" s="121">
        <v>-3.1447514197314619E-2</v>
      </c>
      <c r="V60" s="48"/>
      <c r="W60" s="48"/>
      <c r="X60" s="121">
        <v>8.0165507026168217E-2</v>
      </c>
      <c r="Y60" s="48"/>
      <c r="Z60" s="48"/>
      <c r="AA60" s="82">
        <v>1751911494.6600001</v>
      </c>
      <c r="AB60" s="139"/>
      <c r="AC60" s="121">
        <v>-1.3354692946236368E-2</v>
      </c>
      <c r="AD60" s="48"/>
      <c r="AE60" s="48"/>
      <c r="AF60" s="121">
        <v>0.32746009245981311</v>
      </c>
      <c r="AG60" s="57"/>
      <c r="AH60" s="121">
        <v>0.33600928244779377</v>
      </c>
      <c r="AJ60" s="65"/>
      <c r="AK60" s="65"/>
      <c r="AL60" s="65"/>
      <c r="AM60" s="65"/>
      <c r="AN60" s="65"/>
    </row>
    <row r="61" spans="1:40" ht="12" customHeight="1">
      <c r="A61" s="49"/>
      <c r="C61" s="45" t="s">
        <v>11</v>
      </c>
      <c r="D61" s="48"/>
      <c r="E61" s="82">
        <v>5350000000</v>
      </c>
      <c r="F61" s="138"/>
      <c r="G61" s="82"/>
      <c r="H61" s="82">
        <v>430702041.38999999</v>
      </c>
      <c r="I61" s="82"/>
      <c r="J61" s="121">
        <v>8.0505054465420556E-2</v>
      </c>
      <c r="K61" s="48"/>
      <c r="L61" s="48"/>
      <c r="M61" s="82">
        <v>2237122908.0499997</v>
      </c>
      <c r="N61" s="139"/>
      <c r="O61" s="121">
        <v>0.41815381458878498</v>
      </c>
      <c r="P61" s="48"/>
      <c r="Q61" s="68"/>
      <c r="R61" s="48"/>
      <c r="S61" s="82">
        <v>431309729.38999999</v>
      </c>
      <c r="T61" s="82"/>
      <c r="U61" s="121">
        <v>-2.8739373741350382E-2</v>
      </c>
      <c r="V61" s="48"/>
      <c r="W61" s="48"/>
      <c r="X61" s="121">
        <v>8.0618641007476635E-2</v>
      </c>
      <c r="Y61" s="48"/>
      <c r="Z61" s="48"/>
      <c r="AA61" s="82">
        <v>2183221224.0500002</v>
      </c>
      <c r="AB61" s="139"/>
      <c r="AC61" s="121">
        <v>-1.643254942668948E-2</v>
      </c>
      <c r="AD61" s="48"/>
      <c r="AE61" s="48"/>
      <c r="AF61" s="121">
        <v>0.40807873346728973</v>
      </c>
      <c r="AG61" s="57"/>
      <c r="AH61" s="121">
        <v>0.41873268093386401</v>
      </c>
      <c r="AJ61" s="65"/>
      <c r="AK61" s="65"/>
      <c r="AL61" s="65"/>
      <c r="AM61" s="65"/>
      <c r="AN61" s="65"/>
    </row>
    <row r="62" spans="1:40" ht="12" customHeight="1">
      <c r="A62" s="49"/>
      <c r="C62" s="57" t="s">
        <v>12</v>
      </c>
      <c r="D62" s="121"/>
      <c r="E62" s="82">
        <v>5350000000</v>
      </c>
      <c r="F62" s="138"/>
      <c r="G62" s="82"/>
      <c r="H62" s="82">
        <v>451808454.78000003</v>
      </c>
      <c r="I62" s="82"/>
      <c r="J62" s="121">
        <v>8.4450178463551406E-2</v>
      </c>
      <c r="K62" s="48"/>
      <c r="L62" s="48"/>
      <c r="M62" s="82">
        <v>2688931362.8299999</v>
      </c>
      <c r="N62" s="139"/>
      <c r="O62" s="121">
        <v>0.50260399305233638</v>
      </c>
      <c r="P62" s="48"/>
      <c r="Q62" s="68"/>
      <c r="R62" s="48"/>
      <c r="S62" s="82">
        <v>430696306.78000003</v>
      </c>
      <c r="T62" s="82"/>
      <c r="U62" s="121">
        <v>-3.1288285540916227E-2</v>
      </c>
      <c r="V62" s="48"/>
      <c r="W62" s="48"/>
      <c r="X62" s="121">
        <v>8.0503982575700947E-2</v>
      </c>
      <c r="Y62" s="48"/>
      <c r="Z62" s="48"/>
      <c r="AA62" s="82">
        <v>2613917530.8300004</v>
      </c>
      <c r="AB62" s="139"/>
      <c r="AC62" s="121">
        <v>-1.8911609367489479E-2</v>
      </c>
      <c r="AD62" s="48"/>
      <c r="AE62" s="48"/>
      <c r="AF62" s="121">
        <v>0.48858271604299075</v>
      </c>
      <c r="AG62" s="57"/>
      <c r="AH62" s="121">
        <v>0.50133842753417879</v>
      </c>
      <c r="AJ62" s="65"/>
      <c r="AK62" s="65"/>
      <c r="AL62" s="65"/>
      <c r="AM62" s="65"/>
      <c r="AN62" s="65"/>
    </row>
    <row r="63" spans="1:40" ht="12" customHeight="1">
      <c r="A63" s="49"/>
      <c r="C63" s="57" t="s">
        <v>13</v>
      </c>
      <c r="D63" s="121"/>
      <c r="E63" s="82">
        <v>5350000000</v>
      </c>
      <c r="F63" s="138"/>
      <c r="G63" s="82"/>
      <c r="H63" s="82">
        <v>441095084.92999995</v>
      </c>
      <c r="I63" s="82"/>
      <c r="J63" s="121">
        <v>8.2447679426168208E-2</v>
      </c>
      <c r="K63" s="48"/>
      <c r="L63" s="48"/>
      <c r="M63" s="82">
        <v>3130026447.7599998</v>
      </c>
      <c r="N63" s="139"/>
      <c r="O63" s="121">
        <v>0.58505167247850465</v>
      </c>
      <c r="P63" s="48"/>
      <c r="Q63" s="68"/>
      <c r="R63" s="48"/>
      <c r="S63" s="82">
        <v>431663576.93000001</v>
      </c>
      <c r="T63" s="82"/>
      <c r="U63" s="121">
        <v>-2.8166363696528918E-2</v>
      </c>
      <c r="V63" s="48"/>
      <c r="W63" s="48"/>
      <c r="X63" s="121">
        <v>8.0684780734579437E-2</v>
      </c>
      <c r="Y63" s="48"/>
      <c r="Z63" s="48"/>
      <c r="AA63" s="82">
        <v>3045581107.7600002</v>
      </c>
      <c r="AB63" s="139"/>
      <c r="AC63" s="121">
        <v>-2.0234032853080341E-2</v>
      </c>
      <c r="AD63" s="48"/>
      <c r="AE63" s="48"/>
      <c r="AF63" s="121">
        <v>0.56926749677757016</v>
      </c>
      <c r="AG63" s="57"/>
      <c r="AH63" s="121">
        <v>0.58412969249545255</v>
      </c>
      <c r="AJ63" s="65"/>
      <c r="AK63" s="65"/>
      <c r="AL63" s="65"/>
      <c r="AM63" s="65"/>
      <c r="AN63" s="65"/>
    </row>
    <row r="64" spans="1:40" ht="12" customHeight="1">
      <c r="A64" s="49"/>
      <c r="C64" s="45" t="s">
        <v>14</v>
      </c>
      <c r="D64" s="48"/>
      <c r="E64" s="82">
        <v>5350000000</v>
      </c>
      <c r="F64" s="138"/>
      <c r="G64" s="82"/>
      <c r="H64" s="82">
        <v>402935946.95000005</v>
      </c>
      <c r="I64" s="82"/>
      <c r="J64" s="121">
        <v>7.5315130271028041E-2</v>
      </c>
      <c r="K64" s="48"/>
      <c r="L64" s="48"/>
      <c r="M64" s="82">
        <v>3532962394.71</v>
      </c>
      <c r="N64" s="139"/>
      <c r="O64" s="121">
        <v>0.66036680274953274</v>
      </c>
      <c r="P64" s="48"/>
      <c r="Q64" s="68"/>
      <c r="R64" s="48"/>
      <c r="S64" s="82">
        <v>433770028.95000005</v>
      </c>
      <c r="T64" s="82"/>
      <c r="U64" s="121">
        <v>-2.9024552974062479E-2</v>
      </c>
      <c r="V64" s="48"/>
      <c r="W64" s="48"/>
      <c r="X64" s="121">
        <v>8.1078510084112154E-2</v>
      </c>
      <c r="Y64" s="48"/>
      <c r="Z64" s="48"/>
      <c r="AA64" s="82">
        <v>3479351136.71</v>
      </c>
      <c r="AB64" s="139"/>
      <c r="AC64" s="121">
        <v>-2.1338620179699452E-2</v>
      </c>
      <c r="AD64" s="48"/>
      <c r="AE64" s="48"/>
      <c r="AF64" s="121">
        <v>0.6503460068616822</v>
      </c>
      <c r="AG64" s="57"/>
      <c r="AH64" s="121">
        <v>0.66732496612606174</v>
      </c>
      <c r="AJ64" s="153"/>
      <c r="AK64" s="153"/>
      <c r="AL64" s="153"/>
      <c r="AM64" s="153"/>
      <c r="AN64" s="153"/>
    </row>
    <row r="65" spans="1:40" ht="12" customHeight="1">
      <c r="A65" s="49"/>
      <c r="C65" s="45" t="s">
        <v>15</v>
      </c>
      <c r="D65" s="48"/>
      <c r="E65" s="82">
        <v>5350000000</v>
      </c>
      <c r="F65" s="138"/>
      <c r="G65" s="82"/>
      <c r="H65" s="140">
        <v>455085427.34000003</v>
      </c>
      <c r="I65" s="82"/>
      <c r="J65" s="121">
        <v>8.5062696699065424E-2</v>
      </c>
      <c r="K65" s="48"/>
      <c r="L65" s="48"/>
      <c r="M65" s="82">
        <v>3988047822.0500002</v>
      </c>
      <c r="N65" s="139"/>
      <c r="O65" s="121">
        <v>0.74542949944859815</v>
      </c>
      <c r="P65" s="48"/>
      <c r="Q65" s="68"/>
      <c r="R65" s="48"/>
      <c r="S65" s="140">
        <v>433204972.33999997</v>
      </c>
      <c r="T65" s="82"/>
      <c r="U65" s="121">
        <v>-2.6764004262449181E-2</v>
      </c>
      <c r="V65" s="48"/>
      <c r="W65" s="48"/>
      <c r="X65" s="121">
        <v>8.0972892026168225E-2</v>
      </c>
      <c r="Y65" s="48"/>
      <c r="Z65" s="48"/>
      <c r="AA65" s="82">
        <v>3912556109.0500002</v>
      </c>
      <c r="AB65" s="139"/>
      <c r="AC65" s="121">
        <v>-2.1942304164383475E-2</v>
      </c>
      <c r="AD65" s="48"/>
      <c r="AE65" s="48"/>
      <c r="AF65" s="121">
        <v>0.73131889888785051</v>
      </c>
      <c r="AG65" s="57"/>
      <c r="AH65" s="121">
        <v>0.75041186426701456</v>
      </c>
      <c r="AI65" s="154"/>
      <c r="AJ65" s="153"/>
      <c r="AK65" s="153"/>
      <c r="AL65" s="153"/>
      <c r="AM65" s="153"/>
      <c r="AN65" s="153"/>
    </row>
    <row r="66" spans="1:40" ht="12" customHeight="1">
      <c r="A66" s="49"/>
      <c r="C66" s="45" t="s">
        <v>16</v>
      </c>
      <c r="D66" s="48"/>
      <c r="E66" s="82">
        <v>5350000000</v>
      </c>
      <c r="F66" s="138"/>
      <c r="G66" s="82"/>
      <c r="H66" s="140">
        <v>433391528.35000002</v>
      </c>
      <c r="I66" s="82"/>
      <c r="J66" s="121">
        <v>8.1007762308411224E-2</v>
      </c>
      <c r="K66" s="48"/>
      <c r="L66" s="48"/>
      <c r="M66" s="82">
        <v>4421439350.4000006</v>
      </c>
      <c r="N66" s="139"/>
      <c r="O66" s="121">
        <v>0.82643726175700949</v>
      </c>
      <c r="P66" s="48"/>
      <c r="Q66" s="68"/>
      <c r="R66" s="48"/>
      <c r="S66" s="140">
        <v>433580741.34999996</v>
      </c>
      <c r="T66" s="82"/>
      <c r="U66" s="121">
        <v>-2.9379577729821027E-2</v>
      </c>
      <c r="V66" s="48"/>
      <c r="W66" s="48"/>
      <c r="X66" s="121">
        <v>8.1043129224299057E-2</v>
      </c>
      <c r="Y66" s="48"/>
      <c r="Z66" s="48"/>
      <c r="AA66" s="82">
        <v>4346136850.4000006</v>
      </c>
      <c r="AB66" s="139"/>
      <c r="AC66" s="121">
        <v>-2.2689378017899942E-2</v>
      </c>
      <c r="AD66" s="48"/>
      <c r="AE66" s="48"/>
      <c r="AF66" s="121">
        <v>0.81236202811214964</v>
      </c>
      <c r="AG66" s="57"/>
      <c r="AH66" s="121">
        <v>0.83357083332924453</v>
      </c>
      <c r="AJ66" s="65"/>
      <c r="AK66" s="65"/>
      <c r="AL66" s="65"/>
      <c r="AM66" s="65"/>
      <c r="AN66" s="65"/>
    </row>
    <row r="67" spans="1:40" ht="12" customHeight="1">
      <c r="A67" s="49"/>
      <c r="C67" s="45" t="s">
        <v>17</v>
      </c>
      <c r="D67" s="48"/>
      <c r="E67" s="168">
        <v>5224000000</v>
      </c>
      <c r="F67" s="169" t="s">
        <v>51</v>
      </c>
      <c r="G67" s="90"/>
      <c r="H67" s="82">
        <v>412545341.09000003</v>
      </c>
      <c r="I67" s="82"/>
      <c r="J67" s="121">
        <v>7.8971160239280247E-2</v>
      </c>
      <c r="K67" s="48"/>
      <c r="L67" s="48"/>
      <c r="M67" s="82">
        <v>4833984691.4900007</v>
      </c>
      <c r="N67" s="139"/>
      <c r="O67" s="121">
        <v>0.92534163313361428</v>
      </c>
      <c r="P67" s="48"/>
      <c r="Q67" s="68"/>
      <c r="R67" s="48"/>
      <c r="S67" s="82">
        <v>434844820.08999997</v>
      </c>
      <c r="T67" s="82"/>
      <c r="U67" s="121">
        <v>-2.3469362562367979E-2</v>
      </c>
      <c r="V67" s="48"/>
      <c r="W67" s="48"/>
      <c r="X67" s="121">
        <v>8.323982007848392E-2</v>
      </c>
      <c r="Y67" s="48"/>
      <c r="Z67" s="48"/>
      <c r="AA67" s="82">
        <v>4780981670.4900007</v>
      </c>
      <c r="AB67" s="139"/>
      <c r="AC67" s="121">
        <v>-2.2760371489891851E-2</v>
      </c>
      <c r="AD67" s="48"/>
      <c r="AE67" s="48"/>
      <c r="AF67" s="121">
        <v>0.91519557245214411</v>
      </c>
      <c r="AG67" s="57"/>
      <c r="AH67" s="121">
        <v>0.91697224739607641</v>
      </c>
      <c r="AJ67" s="65"/>
      <c r="AK67" s="65"/>
      <c r="AL67" s="65"/>
      <c r="AM67" s="65"/>
      <c r="AN67" s="65"/>
    </row>
    <row r="68" spans="1:40" ht="12" customHeight="1">
      <c r="A68" s="69"/>
      <c r="B68" s="54"/>
      <c r="C68" s="54" t="s">
        <v>18</v>
      </c>
      <c r="D68" s="54"/>
      <c r="E68" s="92">
        <v>5224000000</v>
      </c>
      <c r="F68" s="93"/>
      <c r="G68" s="94"/>
      <c r="H68" s="83">
        <v>379893573.70999998</v>
      </c>
      <c r="I68" s="83"/>
      <c r="J68" s="58">
        <v>7.2720821919984677E-2</v>
      </c>
      <c r="K68" s="54"/>
      <c r="L68" s="85"/>
      <c r="M68" s="83">
        <v>5213878265.2000008</v>
      </c>
      <c r="N68" s="86"/>
      <c r="O68" s="58">
        <v>0.99806245505359892</v>
      </c>
      <c r="P68" s="54"/>
      <c r="Q68" s="87"/>
      <c r="R68" s="54"/>
      <c r="S68" s="83">
        <v>432896594.71000004</v>
      </c>
      <c r="T68" s="83"/>
      <c r="U68" s="58">
        <v>-2.4874785217994133E-2</v>
      </c>
      <c r="V68" s="54"/>
      <c r="W68" s="85"/>
      <c r="X68" s="58">
        <v>8.2866882601454833E-2</v>
      </c>
      <c r="Y68" s="54"/>
      <c r="Z68" s="54"/>
      <c r="AA68" s="83">
        <v>5213878265.2000008</v>
      </c>
      <c r="AB68" s="86"/>
      <c r="AC68" s="58">
        <v>-2.2936275506130643E-2</v>
      </c>
      <c r="AD68" s="54"/>
      <c r="AE68" s="54"/>
      <c r="AF68" s="58">
        <v>0.99806245505359892</v>
      </c>
      <c r="AG68" s="58"/>
      <c r="AH68" s="123">
        <v>1</v>
      </c>
      <c r="AJ68" s="65"/>
      <c r="AK68" s="65"/>
      <c r="AL68" s="65"/>
      <c r="AM68" s="65"/>
      <c r="AN68" s="65"/>
    </row>
    <row r="69" spans="1:40" ht="12" customHeight="1">
      <c r="A69" s="49" t="s">
        <v>109</v>
      </c>
      <c r="C69" s="45" t="s">
        <v>7</v>
      </c>
      <c r="D69" s="48"/>
      <c r="E69" s="82">
        <v>5380000000</v>
      </c>
      <c r="F69" s="138"/>
      <c r="G69" s="82"/>
      <c r="H69" s="166">
        <v>521172716.42999995</v>
      </c>
      <c r="I69" s="166"/>
      <c r="J69" s="162">
        <v>9.6872252124535305E-2</v>
      </c>
      <c r="K69" s="164"/>
      <c r="L69" s="164"/>
      <c r="M69" s="166">
        <v>521172716.42999995</v>
      </c>
      <c r="N69" s="167"/>
      <c r="O69" s="162">
        <v>9.6872252124535305E-2</v>
      </c>
      <c r="P69" s="164"/>
      <c r="Q69" s="165"/>
      <c r="R69" s="164"/>
      <c r="S69" s="166">
        <v>436682089.42999995</v>
      </c>
      <c r="T69" s="166"/>
      <c r="U69" s="162">
        <v>-2.0478111619069317E-2</v>
      </c>
      <c r="V69" s="164"/>
      <c r="W69" s="164"/>
      <c r="X69" s="162">
        <v>8.1167674615241631E-2</v>
      </c>
      <c r="Y69" s="164"/>
      <c r="Z69" s="164"/>
      <c r="AA69" s="166">
        <v>436682089.42999995</v>
      </c>
      <c r="AB69" s="167"/>
      <c r="AC69" s="162">
        <v>-2.0478111619069317E-2</v>
      </c>
      <c r="AD69" s="48"/>
      <c r="AE69" s="48"/>
      <c r="AF69" s="162">
        <v>8.1167674615241631E-2</v>
      </c>
      <c r="AG69" s="163"/>
      <c r="AH69" s="121">
        <v>8.3250782282575861E-2</v>
      </c>
      <c r="AJ69" s="65"/>
      <c r="AK69" s="65"/>
      <c r="AL69" s="65"/>
      <c r="AM69" s="65"/>
      <c r="AN69" s="65"/>
    </row>
    <row r="70" spans="1:40" ht="12" customHeight="1">
      <c r="A70" s="49"/>
      <c r="C70" s="45" t="s">
        <v>8</v>
      </c>
      <c r="D70" s="48"/>
      <c r="E70" s="82">
        <v>5380000000</v>
      </c>
      <c r="F70" s="138"/>
      <c r="G70" s="82"/>
      <c r="H70" s="82">
        <v>406211659.88999999</v>
      </c>
      <c r="I70" s="82"/>
      <c r="J70" s="121">
        <v>7.5504026001858737E-2</v>
      </c>
      <c r="K70" s="48"/>
      <c r="L70" s="48"/>
      <c r="M70" s="82">
        <v>927384376.31999993</v>
      </c>
      <c r="N70" s="139"/>
      <c r="O70" s="121">
        <v>0.17237627812639403</v>
      </c>
      <c r="P70" s="48"/>
      <c r="Q70" s="68"/>
      <c r="R70" s="48"/>
      <c r="S70" s="82">
        <v>436981810.88999999</v>
      </c>
      <c r="T70" s="82"/>
      <c r="U70" s="121">
        <v>-1.7352573958084538E-2</v>
      </c>
      <c r="V70" s="48"/>
      <c r="W70" s="48"/>
      <c r="X70" s="121">
        <v>8.1223384923791817E-2</v>
      </c>
      <c r="Y70" s="48"/>
      <c r="Z70" s="48"/>
      <c r="AA70" s="82">
        <v>873663900.31999993</v>
      </c>
      <c r="AB70" s="139"/>
      <c r="AC70" s="121">
        <v>-1.8917295995019789E-2</v>
      </c>
      <c r="AD70" s="48"/>
      <c r="AE70" s="48"/>
      <c r="AF70" s="121">
        <v>0.16239105953903343</v>
      </c>
      <c r="AG70" s="57"/>
      <c r="AH70" s="121">
        <v>0.16655870463710762</v>
      </c>
      <c r="AI70" s="155"/>
      <c r="AJ70" s="65"/>
      <c r="AK70" s="65"/>
      <c r="AL70" s="65"/>
      <c r="AM70" s="65"/>
      <c r="AN70" s="65"/>
    </row>
    <row r="71" spans="1:40" ht="12" customHeight="1">
      <c r="A71" s="49"/>
      <c r="C71" s="45" t="s">
        <v>9</v>
      </c>
      <c r="D71" s="48"/>
      <c r="E71" s="82">
        <v>5380000000</v>
      </c>
      <c r="F71" s="138"/>
      <c r="G71" s="82"/>
      <c r="H71" s="82">
        <v>455455001.16000003</v>
      </c>
      <c r="I71" s="82"/>
      <c r="J71" s="121">
        <v>8.4657063412639413E-2</v>
      </c>
      <c r="K71" s="48"/>
      <c r="L71" s="48"/>
      <c r="M71" s="82">
        <v>1382839377.48</v>
      </c>
      <c r="N71" s="139"/>
      <c r="O71" s="121">
        <v>0.25703334153903346</v>
      </c>
      <c r="P71" s="48"/>
      <c r="Q71" s="68"/>
      <c r="R71" s="48"/>
      <c r="S71" s="82">
        <v>434409955.15999997</v>
      </c>
      <c r="T71" s="82"/>
      <c r="U71" s="121">
        <v>4.378712322370415E-3</v>
      </c>
      <c r="V71" s="48"/>
      <c r="W71" s="48"/>
      <c r="X71" s="121">
        <v>8.07453448252788E-2</v>
      </c>
      <c r="Y71" s="48"/>
      <c r="Z71" s="48"/>
      <c r="AA71" s="82">
        <v>1308073855.48</v>
      </c>
      <c r="AB71" s="139"/>
      <c r="AC71" s="121">
        <v>-1.1301498404083565E-2</v>
      </c>
      <c r="AD71" s="48"/>
      <c r="AE71" s="48"/>
      <c r="AF71" s="121">
        <v>0.24313640436431228</v>
      </c>
      <c r="AG71" s="57"/>
      <c r="AH71" s="121">
        <v>0.24937631835150281</v>
      </c>
      <c r="AJ71" s="65"/>
      <c r="AK71" s="65"/>
      <c r="AL71" s="65"/>
      <c r="AM71" s="65"/>
      <c r="AN71" s="65"/>
    </row>
    <row r="72" spans="1:40" ht="12" customHeight="1">
      <c r="A72" s="49"/>
      <c r="C72" s="45" t="s">
        <v>10</v>
      </c>
      <c r="D72" s="48"/>
      <c r="E72" s="82">
        <v>5380000000</v>
      </c>
      <c r="F72" s="138"/>
      <c r="G72" s="82"/>
      <c r="H72" s="82">
        <v>433972517.14999998</v>
      </c>
      <c r="I72" s="82"/>
      <c r="J72" s="121">
        <v>8.066403664498141E-2</v>
      </c>
      <c r="K72" s="48"/>
      <c r="L72" s="48"/>
      <c r="M72" s="82">
        <v>1816811894.6300001</v>
      </c>
      <c r="N72" s="139"/>
      <c r="O72" s="121">
        <v>0.33769737818401491</v>
      </c>
      <c r="P72" s="48"/>
      <c r="Q72" s="68"/>
      <c r="R72" s="48"/>
      <c r="S72" s="82">
        <v>434330909.15000004</v>
      </c>
      <c r="T72" s="82"/>
      <c r="U72" s="121">
        <v>1.2696738488442882E-2</v>
      </c>
      <c r="V72" s="48"/>
      <c r="W72" s="48"/>
      <c r="X72" s="121">
        <v>8.0730652258364316E-2</v>
      </c>
      <c r="Y72" s="48"/>
      <c r="Z72" s="48"/>
      <c r="AA72" s="82">
        <v>1742404764.6300001</v>
      </c>
      <c r="AB72" s="139"/>
      <c r="AC72" s="121">
        <v>-5.4264898991629451E-3</v>
      </c>
      <c r="AD72" s="48"/>
      <c r="AE72" s="48"/>
      <c r="AF72" s="121">
        <v>0.32386705662267662</v>
      </c>
      <c r="AG72" s="57"/>
      <c r="AH72" s="121">
        <v>0.33217886242524153</v>
      </c>
      <c r="AJ72" s="65"/>
      <c r="AK72" s="65"/>
      <c r="AL72" s="65"/>
      <c r="AM72" s="65"/>
      <c r="AN72" s="65"/>
    </row>
    <row r="73" spans="1:40" ht="12" customHeight="1">
      <c r="A73" s="49"/>
      <c r="C73" s="45" t="s">
        <v>11</v>
      </c>
      <c r="D73" s="48"/>
      <c r="E73" s="82">
        <v>5380000000</v>
      </c>
      <c r="F73" s="138"/>
      <c r="G73" s="82"/>
      <c r="H73" s="82">
        <v>413580131.65000004</v>
      </c>
      <c r="I73" s="82"/>
      <c r="J73" s="121">
        <v>7.6873630418215613E-2</v>
      </c>
      <c r="K73" s="48"/>
      <c r="L73" s="48"/>
      <c r="M73" s="82">
        <v>2230392026.2800002</v>
      </c>
      <c r="N73" s="139"/>
      <c r="O73" s="121">
        <v>0.41457100860223051</v>
      </c>
      <c r="P73" s="48"/>
      <c r="Q73" s="68"/>
      <c r="R73" s="48"/>
      <c r="S73" s="82">
        <v>434979289.64999998</v>
      </c>
      <c r="T73" s="82"/>
      <c r="U73" s="121">
        <v>8.507946864982241E-3</v>
      </c>
      <c r="V73" s="48"/>
      <c r="W73" s="48"/>
      <c r="X73" s="121">
        <v>8.085116907992565E-2</v>
      </c>
      <c r="Y73" s="48"/>
      <c r="Z73" s="48"/>
      <c r="AA73" s="82">
        <v>2177384054.2800002</v>
      </c>
      <c r="AB73" s="139"/>
      <c r="AC73" s="121">
        <v>-2.6736501577113714E-3</v>
      </c>
      <c r="AD73" s="48"/>
      <c r="AE73" s="48"/>
      <c r="AF73" s="121">
        <v>0.4047182257026023</v>
      </c>
      <c r="AG73" s="57"/>
      <c r="AH73" s="121">
        <v>0.41510501629463786</v>
      </c>
      <c r="AJ73" s="65"/>
      <c r="AK73" s="65"/>
      <c r="AL73" s="65"/>
      <c r="AM73" s="65"/>
      <c r="AN73" s="65"/>
    </row>
    <row r="74" spans="1:40" ht="12" customHeight="1">
      <c r="A74" s="49"/>
      <c r="C74" s="57" t="s">
        <v>12</v>
      </c>
      <c r="D74" s="121"/>
      <c r="E74" s="82">
        <v>5380000000</v>
      </c>
      <c r="F74" s="138"/>
      <c r="G74" s="82"/>
      <c r="H74" s="82">
        <v>474333377.58999997</v>
      </c>
      <c r="I74" s="82"/>
      <c r="J74" s="121">
        <v>8.8166055314126385E-2</v>
      </c>
      <c r="K74" s="48"/>
      <c r="L74" s="48"/>
      <c r="M74" s="82">
        <v>2704725403.8700004</v>
      </c>
      <c r="N74" s="139"/>
      <c r="O74" s="121">
        <v>0.50273706391635697</v>
      </c>
      <c r="P74" s="48"/>
      <c r="Q74" s="68"/>
      <c r="R74" s="48"/>
      <c r="S74" s="82">
        <v>435988687.59000003</v>
      </c>
      <c r="T74" s="82"/>
      <c r="U74" s="121">
        <v>1.2287964226039616E-2</v>
      </c>
      <c r="V74" s="48"/>
      <c r="W74" s="48"/>
      <c r="X74" s="121">
        <v>8.1038789514869897E-2</v>
      </c>
      <c r="Y74" s="48"/>
      <c r="Z74" s="48"/>
      <c r="AA74" s="82">
        <v>2613372741.8700004</v>
      </c>
      <c r="AB74" s="139"/>
      <c r="AC74" s="121">
        <v>-2.0841857234377148E-4</v>
      </c>
      <c r="AD74" s="48"/>
      <c r="AE74" s="48"/>
      <c r="AF74" s="121">
        <v>0.48575701521747217</v>
      </c>
      <c r="AG74" s="57"/>
      <c r="AH74" s="121">
        <v>0.49822360573712837</v>
      </c>
      <c r="AJ74" s="65"/>
      <c r="AK74" s="65"/>
      <c r="AL74" s="65"/>
      <c r="AM74" s="65"/>
      <c r="AN74" s="65"/>
    </row>
    <row r="75" spans="1:40" ht="12" customHeight="1">
      <c r="A75" s="49"/>
      <c r="C75" s="57" t="s">
        <v>13</v>
      </c>
      <c r="D75" s="121"/>
      <c r="E75" s="82">
        <v>5380000000</v>
      </c>
      <c r="F75" s="144"/>
      <c r="G75" s="143"/>
      <c r="H75" s="82">
        <v>397562156.70999998</v>
      </c>
      <c r="I75" s="143"/>
      <c r="J75" s="121">
        <v>7.389631165613382E-2</v>
      </c>
      <c r="K75" s="151"/>
      <c r="L75" s="151"/>
      <c r="M75" s="82">
        <v>3102287560.5800004</v>
      </c>
      <c r="N75" s="156"/>
      <c r="O75" s="121">
        <v>0.57663337557249084</v>
      </c>
      <c r="P75" s="151"/>
      <c r="Q75" s="152"/>
      <c r="R75" s="151"/>
      <c r="S75" s="82">
        <v>436039767.71000004</v>
      </c>
      <c r="T75" s="143"/>
      <c r="U75" s="121">
        <v>1.0137966263272791E-2</v>
      </c>
      <c r="V75" s="151"/>
      <c r="W75" s="151"/>
      <c r="X75" s="121">
        <v>8.1048283960966555E-2</v>
      </c>
      <c r="Y75" s="151"/>
      <c r="Z75" s="151"/>
      <c r="AA75" s="82">
        <v>3049412509.5800004</v>
      </c>
      <c r="AB75" s="156"/>
      <c r="AC75" s="121">
        <v>1.2580199588965169E-3</v>
      </c>
      <c r="AD75" s="48"/>
      <c r="AE75" s="48"/>
      <c r="AF75" s="121">
        <v>0.56680529917843869</v>
      </c>
      <c r="AG75" s="57"/>
      <c r="AH75" s="121">
        <v>0.58135193329357415</v>
      </c>
      <c r="AJ75" s="65"/>
      <c r="AK75" s="65"/>
      <c r="AL75" s="65"/>
      <c r="AM75" s="65"/>
      <c r="AN75" s="65"/>
    </row>
    <row r="76" spans="1:40" ht="12" customHeight="1">
      <c r="A76" s="49"/>
      <c r="C76" s="45" t="s">
        <v>14</v>
      </c>
      <c r="D76" s="48"/>
      <c r="E76" s="82">
        <v>5380000000</v>
      </c>
      <c r="F76" s="138"/>
      <c r="G76" s="82"/>
      <c r="H76" s="82">
        <v>438199282.07000005</v>
      </c>
      <c r="I76" s="82"/>
      <c r="J76" s="121">
        <v>8.1449680682156148E-2</v>
      </c>
      <c r="K76" s="48"/>
      <c r="L76" s="48"/>
      <c r="M76" s="82">
        <v>3540486842.6500006</v>
      </c>
      <c r="N76" s="139"/>
      <c r="O76" s="121">
        <v>0.65808305625464691</v>
      </c>
      <c r="P76" s="48"/>
      <c r="Q76" s="68"/>
      <c r="R76" s="48"/>
      <c r="S76" s="82">
        <v>438486567.06999999</v>
      </c>
      <c r="T76" s="82"/>
      <c r="U76" s="121">
        <v>1.0873361009788862E-2</v>
      </c>
      <c r="V76" s="48"/>
      <c r="W76" s="48"/>
      <c r="X76" s="121">
        <v>8.1503079381040885E-2</v>
      </c>
      <c r="Y76" s="48"/>
      <c r="Z76" s="48"/>
      <c r="AA76" s="82">
        <v>3487899076.6500006</v>
      </c>
      <c r="AB76" s="139"/>
      <c r="AC76" s="121">
        <v>2.456762656063205E-3</v>
      </c>
      <c r="AD76" s="48"/>
      <c r="AE76" s="48"/>
      <c r="AF76" s="121">
        <v>0.64830837855947965</v>
      </c>
      <c r="AG76" s="57"/>
      <c r="AH76" s="121">
        <v>0.66494672825442935</v>
      </c>
      <c r="AJ76" s="153"/>
      <c r="AK76" s="153"/>
      <c r="AL76" s="153"/>
      <c r="AM76" s="153"/>
      <c r="AN76" s="153"/>
    </row>
    <row r="77" spans="1:40" ht="12" customHeight="1">
      <c r="A77" s="49"/>
      <c r="C77" s="45" t="s">
        <v>15</v>
      </c>
      <c r="D77" s="48"/>
      <c r="E77" s="82">
        <v>5380000000</v>
      </c>
      <c r="F77" s="138"/>
      <c r="G77" s="82"/>
      <c r="H77" s="82">
        <v>469861037.12999994</v>
      </c>
      <c r="I77" s="82"/>
      <c r="J77" s="121">
        <v>8.7334765265799238E-2</v>
      </c>
      <c r="K77" s="48"/>
      <c r="L77" s="48"/>
      <c r="M77" s="82">
        <v>4010347879.7800007</v>
      </c>
      <c r="N77" s="139"/>
      <c r="O77" s="121">
        <v>0.74541782152044622</v>
      </c>
      <c r="P77" s="48"/>
      <c r="Q77" s="68"/>
      <c r="R77" s="48"/>
      <c r="S77" s="82">
        <v>438887036.13</v>
      </c>
      <c r="T77" s="82"/>
      <c r="U77" s="121">
        <v>1.3116340191821507E-2</v>
      </c>
      <c r="V77" s="48"/>
      <c r="W77" s="48"/>
      <c r="X77" s="121">
        <v>8.157751600929368E-2</v>
      </c>
      <c r="Y77" s="48"/>
      <c r="Z77" s="48"/>
      <c r="AA77" s="82">
        <v>3926786112.7800007</v>
      </c>
      <c r="AB77" s="139"/>
      <c r="AC77" s="121">
        <v>3.6370094979816248E-3</v>
      </c>
      <c r="AD77" s="48"/>
      <c r="AE77" s="48"/>
      <c r="AF77" s="121">
        <v>0.7298858945687734</v>
      </c>
      <c r="AG77" s="57"/>
      <c r="AH77" s="121">
        <v>0.74861787020393356</v>
      </c>
      <c r="AI77" s="154"/>
      <c r="AJ77" s="153"/>
      <c r="AK77" s="153"/>
      <c r="AL77" s="153"/>
      <c r="AM77" s="153"/>
      <c r="AN77" s="153"/>
    </row>
    <row r="78" spans="1:40" ht="12" customHeight="1">
      <c r="A78" s="49"/>
      <c r="C78" s="45" t="s">
        <v>16</v>
      </c>
      <c r="D78" s="48"/>
      <c r="E78" s="82">
        <v>5380000000</v>
      </c>
      <c r="F78" s="138"/>
      <c r="G78" s="82"/>
      <c r="H78" s="82">
        <v>409232488.11000007</v>
      </c>
      <c r="I78" s="82"/>
      <c r="J78" s="121">
        <v>7.606551823605949E-2</v>
      </c>
      <c r="K78" s="48"/>
      <c r="L78" s="48"/>
      <c r="M78" s="82">
        <v>4419580367.8900003</v>
      </c>
      <c r="N78" s="139"/>
      <c r="O78" s="121">
        <v>0.82148333975650567</v>
      </c>
      <c r="P78" s="48"/>
      <c r="Q78" s="68"/>
      <c r="R78" s="48"/>
      <c r="S78" s="82">
        <v>440285727.11000007</v>
      </c>
      <c r="T78" s="82"/>
      <c r="U78" s="121">
        <v>1.5464214898298856E-2</v>
      </c>
      <c r="V78" s="48"/>
      <c r="W78" s="48"/>
      <c r="X78" s="121">
        <v>8.1837495745353178E-2</v>
      </c>
      <c r="Y78" s="48"/>
      <c r="Z78" s="48"/>
      <c r="AA78" s="82">
        <v>4367071839.8900003</v>
      </c>
      <c r="AB78" s="139"/>
      <c r="AC78" s="121">
        <v>4.8169190733313716E-3</v>
      </c>
      <c r="AD78" s="48"/>
      <c r="AE78" s="48"/>
      <c r="AF78" s="121">
        <v>0.81172339031412644</v>
      </c>
      <c r="AG78" s="57"/>
      <c r="AH78" s="121">
        <v>0.83255566407499604</v>
      </c>
      <c r="AJ78" s="65"/>
      <c r="AK78" s="65"/>
      <c r="AL78" s="65"/>
      <c r="AM78" s="65"/>
      <c r="AN78" s="65"/>
    </row>
    <row r="79" spans="1:40" ht="12" customHeight="1">
      <c r="A79" s="49"/>
      <c r="C79" s="45" t="s">
        <v>17</v>
      </c>
      <c r="D79" s="48"/>
      <c r="E79" s="168">
        <v>5380000000</v>
      </c>
      <c r="F79" s="169"/>
      <c r="G79" s="90"/>
      <c r="H79" s="82">
        <v>438866107.31</v>
      </c>
      <c r="I79" s="82"/>
      <c r="J79" s="121">
        <v>8.1573625894052051E-2</v>
      </c>
      <c r="K79" s="48"/>
      <c r="L79" s="48"/>
      <c r="M79" s="82">
        <v>4858446475.2000008</v>
      </c>
      <c r="N79" s="139"/>
      <c r="O79" s="121">
        <v>0.90305696565055771</v>
      </c>
      <c r="P79" s="48"/>
      <c r="Q79" s="68"/>
      <c r="R79" s="48"/>
      <c r="S79" s="82">
        <v>439455732.31000006</v>
      </c>
      <c r="T79" s="82"/>
      <c r="U79" s="121">
        <v>1.0603580879831487E-2</v>
      </c>
      <c r="V79" s="48"/>
      <c r="W79" s="48"/>
      <c r="X79" s="121">
        <v>8.168322161895912E-2</v>
      </c>
      <c r="Y79" s="48"/>
      <c r="Z79" s="48"/>
      <c r="AA79" s="82">
        <v>4806527572.2000008</v>
      </c>
      <c r="AB79" s="139"/>
      <c r="AC79" s="121">
        <v>5.3432335596848013E-3</v>
      </c>
      <c r="AD79" s="48"/>
      <c r="AE79" s="48"/>
      <c r="AF79" s="121">
        <v>0.89340661193308568</v>
      </c>
      <c r="AG79" s="57"/>
      <c r="AH79" s="121">
        <v>0.91633522448958538</v>
      </c>
      <c r="AJ79" s="65"/>
      <c r="AK79" s="65"/>
      <c r="AL79" s="65"/>
      <c r="AM79" s="65"/>
      <c r="AN79" s="65"/>
    </row>
    <row r="80" spans="1:40" ht="12.75" customHeight="1">
      <c r="A80" s="69"/>
      <c r="B80" s="54"/>
      <c r="C80" s="54" t="s">
        <v>18</v>
      </c>
      <c r="D80" s="85"/>
      <c r="E80" s="94">
        <v>5380000000</v>
      </c>
      <c r="F80" s="141"/>
      <c r="G80" s="94"/>
      <c r="H80" s="94">
        <v>386926622.80000001</v>
      </c>
      <c r="I80" s="94"/>
      <c r="J80" s="123">
        <v>7.1919446617100369E-2</v>
      </c>
      <c r="K80" s="85"/>
      <c r="L80" s="85"/>
      <c r="M80" s="94">
        <v>5245373098.000001</v>
      </c>
      <c r="N80" s="142"/>
      <c r="O80" s="123">
        <v>0.97497641226765819</v>
      </c>
      <c r="P80" s="85"/>
      <c r="Q80" s="87"/>
      <c r="R80" s="85"/>
      <c r="S80" s="94">
        <v>438845525.80000001</v>
      </c>
      <c r="T80" s="94"/>
      <c r="U80" s="123">
        <v>1.3742152658847262E-2</v>
      </c>
      <c r="V80" s="85"/>
      <c r="W80" s="85"/>
      <c r="X80" s="123">
        <v>8.1569800334572493E-2</v>
      </c>
      <c r="Y80" s="85"/>
      <c r="Z80" s="85"/>
      <c r="AA80" s="94">
        <v>5245373098.000001</v>
      </c>
      <c r="AB80" s="142"/>
      <c r="AC80" s="123">
        <v>6.0405769367903872E-3</v>
      </c>
      <c r="AD80" s="85"/>
      <c r="AE80" s="85"/>
      <c r="AF80" s="123">
        <v>0.97497641226765819</v>
      </c>
      <c r="AG80" s="58"/>
      <c r="AH80" s="123">
        <v>1</v>
      </c>
      <c r="AJ80" s="65"/>
      <c r="AK80" s="65"/>
      <c r="AL80" s="65"/>
      <c r="AM80" s="65"/>
      <c r="AN80" s="65"/>
    </row>
    <row r="81" spans="1:40" ht="12" customHeight="1">
      <c r="A81" s="49" t="s">
        <v>110</v>
      </c>
      <c r="C81" s="45" t="s">
        <v>7</v>
      </c>
      <c r="D81" s="48"/>
      <c r="E81" s="82">
        <v>5497000000</v>
      </c>
      <c r="F81" s="138"/>
      <c r="G81" s="82"/>
      <c r="H81" s="166">
        <v>525506696.85000002</v>
      </c>
      <c r="I81" s="166"/>
      <c r="J81" s="162">
        <v>9.5598816963798433E-2</v>
      </c>
      <c r="K81" s="164"/>
      <c r="L81" s="164"/>
      <c r="M81" s="166">
        <v>525506696.85000002</v>
      </c>
      <c r="N81" s="167"/>
      <c r="O81" s="162">
        <v>9.5598816963798433E-2</v>
      </c>
      <c r="P81" s="164"/>
      <c r="Q81" s="165"/>
      <c r="R81" s="164"/>
      <c r="S81" s="166">
        <v>443545298.85000002</v>
      </c>
      <c r="T81" s="166"/>
      <c r="U81" s="162">
        <v>1.5716718377340788E-2</v>
      </c>
      <c r="V81" s="164"/>
      <c r="W81" s="164"/>
      <c r="X81" s="162">
        <v>8.0688611760960524E-2</v>
      </c>
      <c r="Y81" s="164"/>
      <c r="Z81" s="164"/>
      <c r="AA81" s="166">
        <v>443545298.85000002</v>
      </c>
      <c r="AB81" s="167"/>
      <c r="AC81" s="162">
        <v>1.5716718377340788E-2</v>
      </c>
      <c r="AD81" s="48"/>
      <c r="AE81" s="48"/>
      <c r="AF81" s="162">
        <v>8.0688611760960524E-2</v>
      </c>
      <c r="AG81" s="163"/>
      <c r="AH81" s="121">
        <v>8.3061318164100215E-2</v>
      </c>
      <c r="AJ81" s="65"/>
      <c r="AK81" s="65"/>
      <c r="AL81" s="65"/>
      <c r="AM81" s="65"/>
      <c r="AN81" s="65"/>
    </row>
    <row r="82" spans="1:40" ht="12" customHeight="1">
      <c r="A82" s="49"/>
      <c r="C82" s="45" t="s">
        <v>8</v>
      </c>
      <c r="D82" s="48"/>
      <c r="E82" s="82">
        <v>5497000000</v>
      </c>
      <c r="F82" s="138"/>
      <c r="G82" s="82"/>
      <c r="H82" s="82">
        <v>412750719.88999999</v>
      </c>
      <c r="I82" s="82"/>
      <c r="J82" s="121">
        <v>7.5086541730034567E-2</v>
      </c>
      <c r="K82" s="48"/>
      <c r="L82" s="48"/>
      <c r="M82" s="82">
        <v>938257416.74000001</v>
      </c>
      <c r="N82" s="139"/>
      <c r="O82" s="121">
        <v>0.170685358693833</v>
      </c>
      <c r="P82" s="48"/>
      <c r="Q82" s="68"/>
      <c r="R82" s="48"/>
      <c r="S82" s="82">
        <v>442471584.89000005</v>
      </c>
      <c r="T82" s="82"/>
      <c r="U82" s="121">
        <v>1.2562934802295533E-2</v>
      </c>
      <c r="V82" s="48"/>
      <c r="W82" s="48"/>
      <c r="X82" s="121">
        <v>8.0493284498817541E-2</v>
      </c>
      <c r="Y82" s="48"/>
      <c r="Z82" s="48"/>
      <c r="AA82" s="82">
        <v>886016883.74000001</v>
      </c>
      <c r="AB82" s="139"/>
      <c r="AC82" s="121">
        <v>1.4139285617129849E-2</v>
      </c>
      <c r="AD82" s="48"/>
      <c r="AE82" s="48"/>
      <c r="AF82" s="121">
        <v>0.16118189625977805</v>
      </c>
      <c r="AG82" s="57"/>
      <c r="AH82" s="121">
        <v>0.16592156532805674</v>
      </c>
      <c r="AI82" s="155"/>
      <c r="AJ82" s="65"/>
      <c r="AK82" s="65"/>
      <c r="AL82" s="65"/>
      <c r="AM82" s="65"/>
      <c r="AN82" s="65"/>
    </row>
    <row r="83" spans="1:40" ht="12" customHeight="1">
      <c r="A83" s="49"/>
      <c r="C83" s="45" t="s">
        <v>9</v>
      </c>
      <c r="D83" s="48"/>
      <c r="E83" s="82">
        <v>5497000000</v>
      </c>
      <c r="F83" s="138"/>
      <c r="G83" s="82"/>
      <c r="H83" s="82">
        <v>480810985.67000002</v>
      </c>
      <c r="I83" s="82"/>
      <c r="J83" s="121">
        <v>8.7467888970347463E-2</v>
      </c>
      <c r="K83" s="48"/>
      <c r="L83" s="48"/>
      <c r="M83" s="82">
        <v>1419068402.4100001</v>
      </c>
      <c r="N83" s="139"/>
      <c r="O83" s="121">
        <v>0.25815324766418046</v>
      </c>
      <c r="P83" s="48"/>
      <c r="Q83" s="68"/>
      <c r="R83" s="48"/>
      <c r="S83" s="82">
        <v>442077767.67000002</v>
      </c>
      <c r="T83" s="82"/>
      <c r="U83" s="121">
        <v>1.7651097584022724E-2</v>
      </c>
      <c r="V83" s="48"/>
      <c r="W83" s="48"/>
      <c r="X83" s="121">
        <v>8.0421642290340184E-2</v>
      </c>
      <c r="Y83" s="48"/>
      <c r="Z83" s="48"/>
      <c r="AA83" s="82">
        <v>1328094651.4100001</v>
      </c>
      <c r="AB83" s="139"/>
      <c r="AC83" s="121">
        <v>1.5305554687241596E-2</v>
      </c>
      <c r="AD83" s="48"/>
      <c r="AE83" s="48"/>
      <c r="AF83" s="121">
        <v>0.24160353855011826</v>
      </c>
      <c r="AG83" s="57"/>
      <c r="AH83" s="121">
        <v>0.24870806359309872</v>
      </c>
      <c r="AJ83" s="65"/>
      <c r="AK83" s="65"/>
      <c r="AL83" s="65"/>
      <c r="AM83" s="65"/>
      <c r="AN83" s="65"/>
    </row>
    <row r="84" spans="1:40" ht="12" customHeight="1">
      <c r="A84" s="49"/>
      <c r="C84" s="45" t="s">
        <v>10</v>
      </c>
      <c r="D84" s="48"/>
      <c r="E84" s="82">
        <v>5497000000</v>
      </c>
      <c r="F84" s="138"/>
      <c r="G84" s="82"/>
      <c r="H84" s="82">
        <v>404206651.79000002</v>
      </c>
      <c r="I84" s="82"/>
      <c r="J84" s="121">
        <v>7.3532226994724392E-2</v>
      </c>
      <c r="K84" s="48"/>
      <c r="L84" s="48"/>
      <c r="M84" s="82">
        <v>1823275054.2</v>
      </c>
      <c r="N84" s="139"/>
      <c r="O84" s="121">
        <v>0.33168547465890486</v>
      </c>
      <c r="P84" s="48"/>
      <c r="Q84" s="68"/>
      <c r="R84" s="48"/>
      <c r="S84" s="82">
        <v>443271270.79000002</v>
      </c>
      <c r="T84" s="82"/>
      <c r="U84" s="121">
        <v>2.0584216899268259E-2</v>
      </c>
      <c r="V84" s="48"/>
      <c r="W84" s="48"/>
      <c r="X84" s="121">
        <v>8.0638761286156088E-2</v>
      </c>
      <c r="Y84" s="48"/>
      <c r="Z84" s="48"/>
      <c r="AA84" s="82">
        <v>1771365922.2</v>
      </c>
      <c r="AB84" s="139"/>
      <c r="AC84" s="121">
        <v>1.662137188665791E-2</v>
      </c>
      <c r="AD84" s="48"/>
      <c r="AE84" s="48"/>
      <c r="AF84" s="121">
        <v>0.32224229983627434</v>
      </c>
      <c r="AG84" s="57"/>
      <c r="AH84" s="121">
        <v>0.33171806539348914</v>
      </c>
      <c r="AJ84" s="65"/>
      <c r="AK84" s="65"/>
      <c r="AL84" s="65"/>
      <c r="AM84" s="65"/>
      <c r="AN84" s="65"/>
    </row>
    <row r="85" spans="1:40" ht="12" customHeight="1">
      <c r="A85" s="49"/>
      <c r="C85" s="45" t="s">
        <v>11</v>
      </c>
      <c r="D85" s="48"/>
      <c r="E85" s="82">
        <v>5497000000</v>
      </c>
      <c r="F85" s="138"/>
      <c r="G85" s="82"/>
      <c r="H85" s="82">
        <v>442860373.75</v>
      </c>
      <c r="I85" s="82"/>
      <c r="J85" s="121">
        <v>8.0564011961069673E-2</v>
      </c>
      <c r="K85" s="48"/>
      <c r="L85" s="48"/>
      <c r="M85" s="82">
        <v>2266135427.9499998</v>
      </c>
      <c r="N85" s="139"/>
      <c r="O85" s="121">
        <v>0.41224948661997451</v>
      </c>
      <c r="P85" s="48"/>
      <c r="Q85" s="68"/>
      <c r="R85" s="48"/>
      <c r="S85" s="82">
        <v>442670382.75</v>
      </c>
      <c r="T85" s="82"/>
      <c r="U85" s="121">
        <v>1.7681515610061593E-2</v>
      </c>
      <c r="V85" s="48"/>
      <c r="W85" s="48"/>
      <c r="X85" s="121">
        <v>8.0529449290522109E-2</v>
      </c>
      <c r="Y85" s="48"/>
      <c r="Z85" s="48"/>
      <c r="AA85" s="82">
        <v>2214036304.9499998</v>
      </c>
      <c r="AB85" s="139"/>
      <c r="AC85" s="121">
        <v>1.6833158393878112E-2</v>
      </c>
      <c r="AD85" s="48"/>
      <c r="AE85" s="48"/>
      <c r="AF85" s="121">
        <v>0.40277174912679642</v>
      </c>
      <c r="AG85" s="57"/>
      <c r="AH85" s="121">
        <v>0.41461554080074481</v>
      </c>
      <c r="AJ85" s="65"/>
      <c r="AK85" s="65"/>
      <c r="AL85" s="65"/>
      <c r="AM85" s="65"/>
      <c r="AN85" s="65"/>
    </row>
    <row r="86" spans="1:40" ht="12" customHeight="1">
      <c r="A86" s="49"/>
      <c r="C86" s="57" t="s">
        <v>12</v>
      </c>
      <c r="D86" s="121"/>
      <c r="E86" s="82">
        <v>5497000000</v>
      </c>
      <c r="F86" s="138"/>
      <c r="G86" s="82"/>
      <c r="H86" s="82">
        <v>473364024.22000003</v>
      </c>
      <c r="I86" s="82"/>
      <c r="J86" s="121">
        <v>8.6113157034746229E-2</v>
      </c>
      <c r="K86" s="48"/>
      <c r="L86" s="48"/>
      <c r="M86" s="82">
        <v>2739499452.1700001</v>
      </c>
      <c r="N86" s="139"/>
      <c r="O86" s="121">
        <v>0.49836264365472077</v>
      </c>
      <c r="P86" s="48"/>
      <c r="Q86" s="68"/>
      <c r="R86" s="48"/>
      <c r="S86" s="82">
        <v>443518641.22000003</v>
      </c>
      <c r="T86" s="82"/>
      <c r="U86" s="121">
        <v>1.7270983959751574E-2</v>
      </c>
      <c r="V86" s="48"/>
      <c r="W86" s="48"/>
      <c r="X86" s="121">
        <v>8.0683762273967619E-2</v>
      </c>
      <c r="Y86" s="48"/>
      <c r="Z86" s="48"/>
      <c r="AA86" s="82">
        <v>2657554946.1700001</v>
      </c>
      <c r="AB86" s="139"/>
      <c r="AC86" s="121">
        <v>1.6906200784961634E-2</v>
      </c>
      <c r="AD86" s="48"/>
      <c r="AE86" s="48"/>
      <c r="AF86" s="121">
        <v>0.48345551140076409</v>
      </c>
      <c r="AG86" s="57"/>
      <c r="AH86" s="121">
        <v>0.49767186687521486</v>
      </c>
      <c r="AJ86" s="65"/>
      <c r="AK86" s="65"/>
      <c r="AL86" s="65"/>
      <c r="AM86" s="65"/>
      <c r="AN86" s="65"/>
    </row>
    <row r="87" spans="1:40" ht="12" customHeight="1">
      <c r="A87" s="49"/>
      <c r="C87" s="57" t="s">
        <v>13</v>
      </c>
      <c r="D87" s="121"/>
      <c r="E87" s="82">
        <v>5497000000</v>
      </c>
      <c r="F87" s="144"/>
      <c r="G87" s="143"/>
      <c r="H87" s="82">
        <v>414966504.40000004</v>
      </c>
      <c r="I87" s="143"/>
      <c r="J87" s="121">
        <v>7.5489631508095331E-2</v>
      </c>
      <c r="K87" s="151"/>
      <c r="L87" s="151"/>
      <c r="M87" s="82">
        <v>3154465956.5700002</v>
      </c>
      <c r="N87" s="156"/>
      <c r="O87" s="121">
        <v>0.57385227516281612</v>
      </c>
      <c r="P87" s="151"/>
      <c r="Q87" s="152"/>
      <c r="R87" s="151"/>
      <c r="S87" s="82">
        <v>445126441.39999998</v>
      </c>
      <c r="T87" s="143"/>
      <c r="U87" s="121">
        <v>2.0839093960905108E-2</v>
      </c>
      <c r="V87" s="151"/>
      <c r="W87" s="151"/>
      <c r="X87" s="121">
        <v>8.0976249117700558E-2</v>
      </c>
      <c r="Y87" s="151"/>
      <c r="Z87" s="151"/>
      <c r="AA87" s="82">
        <v>3102681387.5700002</v>
      </c>
      <c r="AB87" s="156"/>
      <c r="AC87" s="121">
        <v>1.7468570691125285E-2</v>
      </c>
      <c r="AD87" s="48"/>
      <c r="AE87" s="48"/>
      <c r="AF87" s="121">
        <v>0.56443176051846466</v>
      </c>
      <c r="AG87" s="57"/>
      <c r="AH87" s="121">
        <v>0.58102928057848291</v>
      </c>
      <c r="AJ87" s="65"/>
      <c r="AK87" s="65"/>
      <c r="AL87" s="65"/>
      <c r="AM87" s="65"/>
      <c r="AN87" s="65"/>
    </row>
    <row r="88" spans="1:40" ht="12" customHeight="1">
      <c r="A88" s="49"/>
      <c r="C88" s="45" t="s">
        <v>14</v>
      </c>
      <c r="D88" s="48"/>
      <c r="E88" s="82">
        <v>5497000000</v>
      </c>
      <c r="F88" s="138"/>
      <c r="G88" s="82"/>
      <c r="H88" s="82">
        <v>446276914.41000003</v>
      </c>
      <c r="I88" s="82"/>
      <c r="J88" s="121">
        <v>8.1185540187374935E-2</v>
      </c>
      <c r="K88" s="48"/>
      <c r="L88" s="48"/>
      <c r="M88" s="82">
        <v>3600742870.98</v>
      </c>
      <c r="N88" s="139"/>
      <c r="O88" s="121">
        <v>0.65503781535019101</v>
      </c>
      <c r="P88" s="48"/>
      <c r="Q88" s="68"/>
      <c r="R88" s="48"/>
      <c r="S88" s="82">
        <v>445918331.41000009</v>
      </c>
      <c r="T88" s="82"/>
      <c r="U88" s="121">
        <v>1.6948670491002016E-2</v>
      </c>
      <c r="V88" s="48"/>
      <c r="W88" s="48"/>
      <c r="X88" s="121">
        <v>8.1120307696925617E-2</v>
      </c>
      <c r="Y88" s="48"/>
      <c r="Z88" s="48"/>
      <c r="AA88" s="82">
        <v>3548599718.9800005</v>
      </c>
      <c r="AB88" s="139"/>
      <c r="AC88" s="121">
        <v>1.7403210642293221E-2</v>
      </c>
      <c r="AD88" s="48"/>
      <c r="AE88" s="48"/>
      <c r="AF88" s="121">
        <v>0.64555206821539035</v>
      </c>
      <c r="AG88" s="57"/>
      <c r="AH88" s="121">
        <v>0.66453498900664631</v>
      </c>
      <c r="AJ88" s="153"/>
      <c r="AK88" s="153"/>
      <c r="AL88" s="153"/>
      <c r="AM88" s="153"/>
      <c r="AN88" s="153"/>
    </row>
    <row r="89" spans="1:40" ht="12" customHeight="1">
      <c r="A89" s="49"/>
      <c r="C89" s="45" t="s">
        <v>15</v>
      </c>
      <c r="D89" s="48"/>
      <c r="E89" s="82">
        <v>5497000000</v>
      </c>
      <c r="F89" s="138"/>
      <c r="G89" s="82"/>
      <c r="H89" s="82">
        <v>476562307.11000001</v>
      </c>
      <c r="I89" s="82"/>
      <c r="J89" s="121">
        <v>8.6694980372930691E-2</v>
      </c>
      <c r="K89" s="48"/>
      <c r="L89" s="48"/>
      <c r="M89" s="82">
        <v>4077305178.0900002</v>
      </c>
      <c r="N89" s="139"/>
      <c r="O89" s="121">
        <v>0.74173279572312178</v>
      </c>
      <c r="P89" s="48"/>
      <c r="Q89" s="68"/>
      <c r="R89" s="48"/>
      <c r="S89" s="82">
        <v>446612555.11000001</v>
      </c>
      <c r="T89" s="82"/>
      <c r="U89" s="121">
        <v>1.7602522617486738E-2</v>
      </c>
      <c r="V89" s="48"/>
      <c r="W89" s="48"/>
      <c r="X89" s="121">
        <v>8.1246599074040388E-2</v>
      </c>
      <c r="Y89" s="48"/>
      <c r="Z89" s="48"/>
      <c r="AA89" s="82">
        <v>3995212274.0900006</v>
      </c>
      <c r="AB89" s="139"/>
      <c r="AC89" s="121">
        <v>1.7425487241920834E-2</v>
      </c>
      <c r="AD89" s="48"/>
      <c r="AE89" s="48"/>
      <c r="AF89" s="121">
        <v>0.72679866728943077</v>
      </c>
      <c r="AG89" s="57"/>
      <c r="AH89" s="121">
        <v>0.74817070250029516</v>
      </c>
      <c r="AI89" s="154"/>
      <c r="AJ89" s="153"/>
      <c r="AK89" s="153"/>
      <c r="AL89" s="153"/>
      <c r="AM89" s="153"/>
      <c r="AN89" s="153"/>
    </row>
    <row r="90" spans="1:40" ht="12" customHeight="1">
      <c r="A90" s="49"/>
      <c r="C90" s="45" t="s">
        <v>16</v>
      </c>
      <c r="D90" s="48"/>
      <c r="E90" s="82">
        <v>5497000000</v>
      </c>
      <c r="F90" s="138"/>
      <c r="G90" s="82"/>
      <c r="H90" s="82">
        <v>417535379.76999998</v>
      </c>
      <c r="I90" s="82"/>
      <c r="J90" s="121">
        <v>7.5956954660724024E-2</v>
      </c>
      <c r="K90" s="48"/>
      <c r="L90" s="48"/>
      <c r="M90" s="82">
        <v>4494840557.8600006</v>
      </c>
      <c r="N90" s="139"/>
      <c r="O90" s="121">
        <v>0.81768975038384584</v>
      </c>
      <c r="P90" s="48"/>
      <c r="Q90" s="68"/>
      <c r="R90" s="48"/>
      <c r="S90" s="82">
        <v>448112775.76999998</v>
      </c>
      <c r="T90" s="82"/>
      <c r="U90" s="121">
        <v>1.7777202798228364E-2</v>
      </c>
      <c r="V90" s="48"/>
      <c r="W90" s="48"/>
      <c r="X90" s="121">
        <v>8.1519515330180092E-2</v>
      </c>
      <c r="Y90" s="48"/>
      <c r="Z90" s="48"/>
      <c r="AA90" s="82">
        <v>4443325049.8600006</v>
      </c>
      <c r="AB90" s="139"/>
      <c r="AC90" s="121">
        <v>1.7460947006523453E-2</v>
      </c>
      <c r="AD90" s="48"/>
      <c r="AE90" s="48"/>
      <c r="AF90" s="121">
        <v>0.80831818261961086</v>
      </c>
      <c r="AG90" s="57"/>
      <c r="AH90" s="121">
        <v>0.83208735754800789</v>
      </c>
      <c r="AJ90" s="65"/>
      <c r="AK90" s="65"/>
      <c r="AL90" s="65"/>
      <c r="AM90" s="65"/>
      <c r="AN90" s="65"/>
    </row>
    <row r="91" spans="1:40" ht="12" customHeight="1">
      <c r="A91" s="49"/>
      <c r="C91" s="45" t="s">
        <v>17</v>
      </c>
      <c r="D91" s="48"/>
      <c r="E91" s="168">
        <v>5497000000</v>
      </c>
      <c r="F91" s="169"/>
      <c r="G91" s="90"/>
      <c r="H91" s="82">
        <v>448113289.75999999</v>
      </c>
      <c r="I91" s="82"/>
      <c r="J91" s="121">
        <v>8.1519608833909407E-2</v>
      </c>
      <c r="K91" s="48"/>
      <c r="L91" s="48"/>
      <c r="M91" s="82">
        <v>4942953847.6200008</v>
      </c>
      <c r="N91" s="139"/>
      <c r="O91" s="121">
        <v>0.89920935921775524</v>
      </c>
      <c r="P91" s="48"/>
      <c r="Q91" s="68"/>
      <c r="R91" s="48"/>
      <c r="S91" s="82">
        <v>448198267.75999999</v>
      </c>
      <c r="T91" s="82"/>
      <c r="U91" s="121">
        <v>1.9894007080177856E-2</v>
      </c>
      <c r="V91" s="48"/>
      <c r="W91" s="48"/>
      <c r="X91" s="121">
        <v>8.1535067811533565E-2</v>
      </c>
      <c r="Y91" s="48"/>
      <c r="Z91" s="48"/>
      <c r="AA91" s="82">
        <v>4891523317.6200008</v>
      </c>
      <c r="AB91" s="139"/>
      <c r="AC91" s="121">
        <v>1.7683399115735465E-2</v>
      </c>
      <c r="AD91" s="48"/>
      <c r="AE91" s="48"/>
      <c r="AF91" s="121">
        <v>0.88985325043114438</v>
      </c>
      <c r="AG91" s="57"/>
      <c r="AH91" s="121">
        <v>0.916020022408924</v>
      </c>
      <c r="AJ91" s="65"/>
      <c r="AK91" s="65"/>
      <c r="AL91" s="65"/>
      <c r="AM91" s="65"/>
      <c r="AN91" s="65"/>
    </row>
    <row r="92" spans="1:40" ht="12.75" customHeight="1">
      <c r="A92" s="69"/>
      <c r="B92" s="54"/>
      <c r="C92" s="54" t="s">
        <v>18</v>
      </c>
      <c r="D92" s="85"/>
      <c r="E92" s="94">
        <v>5497000000</v>
      </c>
      <c r="F92" s="141"/>
      <c r="G92" s="94"/>
      <c r="H92" s="94">
        <v>396344952.67000002</v>
      </c>
      <c r="I92" s="94"/>
      <c r="J92" s="123">
        <v>7.2102047056576316E-2</v>
      </c>
      <c r="K92" s="85"/>
      <c r="L92" s="85"/>
      <c r="M92" s="94">
        <v>5339298800.2900009</v>
      </c>
      <c r="N92" s="142"/>
      <c r="O92" s="123">
        <v>0.97131140627433166</v>
      </c>
      <c r="P92" s="85"/>
      <c r="Q92" s="87"/>
      <c r="R92" s="85"/>
      <c r="S92" s="94">
        <v>447775482.67000002</v>
      </c>
      <c r="T92" s="94"/>
      <c r="U92" s="123">
        <v>2.034874766860395E-2</v>
      </c>
      <c r="V92" s="85"/>
      <c r="W92" s="85"/>
      <c r="X92" s="123">
        <v>8.1458155843187191E-2</v>
      </c>
      <c r="Y92" s="85"/>
      <c r="Z92" s="85"/>
      <c r="AA92" s="94">
        <v>5339298800.2900009</v>
      </c>
      <c r="AB92" s="142"/>
      <c r="AC92" s="123">
        <v>1.7906391125125598E-2</v>
      </c>
      <c r="AD92" s="85"/>
      <c r="AE92" s="85"/>
      <c r="AF92" s="123">
        <v>0.97131140627433166</v>
      </c>
      <c r="AG92" s="58"/>
      <c r="AH92" s="123">
        <v>1</v>
      </c>
      <c r="AJ92" s="65"/>
      <c r="AK92" s="65"/>
      <c r="AL92" s="65"/>
      <c r="AM92" s="65"/>
      <c r="AN92" s="65"/>
    </row>
    <row r="93" spans="1:40" ht="12" customHeight="1">
      <c r="A93" s="49" t="s">
        <v>128</v>
      </c>
      <c r="C93" s="45" t="s">
        <v>7</v>
      </c>
      <c r="D93" s="48"/>
      <c r="E93" s="82">
        <v>5661000000</v>
      </c>
      <c r="F93" s="138"/>
      <c r="G93" s="82"/>
      <c r="H93" s="166">
        <v>523138927.54999995</v>
      </c>
      <c r="I93" s="166"/>
      <c r="J93" s="162">
        <v>9.2411045318848251E-2</v>
      </c>
      <c r="K93" s="164"/>
      <c r="L93" s="164"/>
      <c r="M93" s="166">
        <v>523138927.54999995</v>
      </c>
      <c r="N93" s="167"/>
      <c r="O93" s="162">
        <v>9.2411045318848251E-2</v>
      </c>
      <c r="P93" s="164"/>
      <c r="Q93" s="165"/>
      <c r="R93" s="164"/>
      <c r="S93" s="166">
        <v>451771361.54999995</v>
      </c>
      <c r="T93" s="166"/>
      <c r="U93" s="162">
        <v>1.8546161398459216E-2</v>
      </c>
      <c r="V93" s="164"/>
      <c r="W93" s="164"/>
      <c r="X93" s="162">
        <v>7.9804162082670896E-2</v>
      </c>
      <c r="Y93" s="164"/>
      <c r="Z93" s="164"/>
      <c r="AA93" s="166">
        <v>451771361.54999995</v>
      </c>
      <c r="AB93" s="167"/>
      <c r="AC93" s="162">
        <v>1.8546161398459216E-2</v>
      </c>
      <c r="AD93" s="48"/>
      <c r="AE93" s="48"/>
      <c r="AF93" s="162">
        <v>7.9804162082670896E-2</v>
      </c>
      <c r="AG93" s="163"/>
      <c r="AH93" s="121"/>
      <c r="AJ93" s="65"/>
      <c r="AK93" s="65"/>
      <c r="AL93" s="65"/>
      <c r="AM93" s="65"/>
      <c r="AN93" s="65"/>
    </row>
    <row r="94" spans="1:40" ht="12" customHeight="1">
      <c r="A94" s="49"/>
      <c r="C94" s="45" t="s">
        <v>8</v>
      </c>
      <c r="D94" s="48"/>
      <c r="E94" s="82">
        <v>5661000000</v>
      </c>
      <c r="F94" s="138"/>
      <c r="G94" s="82"/>
      <c r="H94" s="82">
        <v>432161641.48000002</v>
      </c>
      <c r="I94" s="82"/>
      <c r="J94" s="121">
        <v>7.6340159243949837E-2</v>
      </c>
      <c r="K94" s="48"/>
      <c r="L94" s="48"/>
      <c r="M94" s="82">
        <v>955300569.02999997</v>
      </c>
      <c r="N94" s="139"/>
      <c r="O94" s="121">
        <v>0.16875120456279807</v>
      </c>
      <c r="P94" s="48"/>
      <c r="Q94" s="68"/>
      <c r="R94" s="48"/>
      <c r="S94" s="82">
        <v>452054996.48000002</v>
      </c>
      <c r="T94" s="82"/>
      <c r="U94" s="121">
        <v>2.1658818141694791E-2</v>
      </c>
      <c r="V94" s="48"/>
      <c r="W94" s="48"/>
      <c r="X94" s="121">
        <v>7.9854265408938349E-2</v>
      </c>
      <c r="Y94" s="48"/>
      <c r="Z94" s="48"/>
      <c r="AA94" s="82">
        <v>903826358.02999997</v>
      </c>
      <c r="AB94" s="139"/>
      <c r="AC94" s="121">
        <v>2.0100603743377521E-2</v>
      </c>
      <c r="AD94" s="48"/>
      <c r="AE94" s="48"/>
      <c r="AF94" s="121">
        <v>0.15965842749160924</v>
      </c>
      <c r="AG94" s="57"/>
      <c r="AH94" s="121"/>
      <c r="AI94" s="155"/>
      <c r="AJ94" s="65"/>
      <c r="AK94" s="65"/>
      <c r="AL94" s="65"/>
      <c r="AM94" s="65"/>
      <c r="AN94" s="65"/>
    </row>
    <row r="95" spans="1:40" ht="12" customHeight="1">
      <c r="A95" s="49"/>
      <c r="C95" s="45" t="s">
        <v>9</v>
      </c>
      <c r="D95" s="48"/>
      <c r="E95" s="82">
        <v>5661000000</v>
      </c>
      <c r="F95" s="138"/>
      <c r="G95" s="82"/>
      <c r="H95" s="82">
        <v>481895086.66999996</v>
      </c>
      <c r="I95" s="82"/>
      <c r="J95" s="121">
        <v>8.5125434847200129E-2</v>
      </c>
      <c r="K95" s="48"/>
      <c r="L95" s="48"/>
      <c r="M95" s="82">
        <v>1437195655.6999998</v>
      </c>
      <c r="N95" s="139"/>
      <c r="O95" s="121">
        <v>0.25387663940999822</v>
      </c>
      <c r="P95" s="48"/>
      <c r="Q95" s="68"/>
      <c r="R95" s="48"/>
      <c r="S95" s="82">
        <v>452207618.66999996</v>
      </c>
      <c r="T95" s="82"/>
      <c r="U95" s="121">
        <v>2.2914183297183088E-2</v>
      </c>
      <c r="V95" s="48"/>
      <c r="W95" s="48"/>
      <c r="X95" s="121">
        <v>7.9881225696873337E-2</v>
      </c>
      <c r="Y95" s="48"/>
      <c r="Z95" s="48"/>
      <c r="AA95" s="82">
        <v>1356033976.6999998</v>
      </c>
      <c r="AB95" s="139"/>
      <c r="AC95" s="121">
        <v>2.1037149167295599E-2</v>
      </c>
      <c r="AD95" s="48"/>
      <c r="AE95" s="48"/>
      <c r="AF95" s="121">
        <v>0.23953965318848255</v>
      </c>
      <c r="AG95" s="57"/>
      <c r="AH95" s="121"/>
      <c r="AJ95" s="65"/>
      <c r="AK95" s="65"/>
      <c r="AL95" s="65"/>
      <c r="AM95" s="65"/>
      <c r="AN95" s="65"/>
    </row>
    <row r="96" spans="1:40" ht="12" customHeight="1">
      <c r="A96" s="49"/>
      <c r="C96" s="45" t="s">
        <v>10</v>
      </c>
      <c r="D96" s="48"/>
      <c r="E96" s="82">
        <v>5661000000</v>
      </c>
      <c r="F96" s="138"/>
      <c r="G96" s="82"/>
      <c r="H96" s="82">
        <v>422093079.55999994</v>
      </c>
      <c r="I96" s="82"/>
      <c r="J96" s="121">
        <v>7.4561575615615605E-2</v>
      </c>
      <c r="K96" s="48"/>
      <c r="L96" s="48"/>
      <c r="M96" s="82">
        <v>1859288735.2599998</v>
      </c>
      <c r="N96" s="139"/>
      <c r="O96" s="121">
        <v>0.32843821502561382</v>
      </c>
      <c r="P96" s="48"/>
      <c r="Q96" s="68"/>
      <c r="R96" s="48"/>
      <c r="S96" s="82">
        <v>452019819.56</v>
      </c>
      <c r="T96" s="82"/>
      <c r="U96" s="121">
        <v>1.9736331556990505E-2</v>
      </c>
      <c r="V96" s="48"/>
      <c r="W96" s="48"/>
      <c r="X96" s="121">
        <v>7.9848051503267972E-2</v>
      </c>
      <c r="Y96" s="48"/>
      <c r="Z96" s="48"/>
      <c r="AA96" s="82">
        <v>1808053796.2599998</v>
      </c>
      <c r="AB96" s="139"/>
      <c r="AC96" s="121">
        <v>2.0711629144606114E-2</v>
      </c>
      <c r="AD96" s="48"/>
      <c r="AE96" s="48"/>
      <c r="AF96" s="121">
        <v>0.31938770469175054</v>
      </c>
      <c r="AG96" s="57"/>
      <c r="AH96" s="121"/>
      <c r="AJ96" s="65"/>
      <c r="AK96" s="65"/>
      <c r="AL96" s="65"/>
      <c r="AM96" s="65"/>
      <c r="AN96" s="65"/>
    </row>
    <row r="97" spans="1:40" ht="12" customHeight="1">
      <c r="A97" s="49"/>
      <c r="C97" s="45" t="s">
        <v>11</v>
      </c>
      <c r="D97" s="48"/>
      <c r="E97" s="82">
        <v>5661000000</v>
      </c>
      <c r="F97" s="138"/>
      <c r="G97" s="82"/>
      <c r="H97" s="82">
        <v>453580879.75999999</v>
      </c>
      <c r="I97" s="82"/>
      <c r="J97" s="121">
        <v>8.0123808472001415E-2</v>
      </c>
      <c r="K97" s="48"/>
      <c r="L97" s="48"/>
      <c r="M97" s="82">
        <v>2312869615.0199995</v>
      </c>
      <c r="N97" s="139"/>
      <c r="O97" s="121">
        <v>0.40856202349761517</v>
      </c>
      <c r="P97" s="48"/>
      <c r="Q97" s="68"/>
      <c r="R97" s="48"/>
      <c r="S97" s="82">
        <v>452991445.75999999</v>
      </c>
      <c r="T97" s="82"/>
      <c r="U97" s="121">
        <v>2.3315458662227284E-2</v>
      </c>
      <c r="V97" s="48"/>
      <c r="W97" s="48"/>
      <c r="X97" s="121">
        <v>8.0019686585408936E-2</v>
      </c>
      <c r="Y97" s="48"/>
      <c r="Z97" s="48"/>
      <c r="AA97" s="82">
        <v>2261045242.0199995</v>
      </c>
      <c r="AB97" s="139"/>
      <c r="AC97" s="121">
        <v>2.1232234071726808E-2</v>
      </c>
      <c r="AD97" s="48"/>
      <c r="AE97" s="48"/>
      <c r="AF97" s="121">
        <v>0.39940739127715941</v>
      </c>
      <c r="AG97" s="57"/>
      <c r="AH97" s="121"/>
      <c r="AJ97" s="65"/>
      <c r="AK97" s="65"/>
      <c r="AL97" s="65"/>
      <c r="AM97" s="65"/>
      <c r="AN97" s="65"/>
    </row>
    <row r="98" spans="1:40" ht="12" customHeight="1">
      <c r="A98" s="49"/>
      <c r="C98" s="57" t="s">
        <v>12</v>
      </c>
      <c r="D98" s="121"/>
      <c r="E98" s="196">
        <v>5661000000</v>
      </c>
      <c r="F98" s="197"/>
      <c r="G98" s="198"/>
      <c r="H98" s="199">
        <v>483478556.83000004</v>
      </c>
      <c r="I98" s="199"/>
      <c r="J98" s="121">
        <v>8.5405150473414598E-2</v>
      </c>
      <c r="K98" s="48"/>
      <c r="L98" s="48"/>
      <c r="M98" s="199">
        <v>2796348171.8499994</v>
      </c>
      <c r="N98" s="139"/>
      <c r="O98" s="121">
        <v>0.49396717397102974</v>
      </c>
      <c r="P98" s="48"/>
      <c r="Q98" s="68"/>
      <c r="R98" s="48"/>
      <c r="S98" s="199">
        <v>454606408.83000004</v>
      </c>
      <c r="T98" s="199"/>
      <c r="U98" s="121">
        <v>2.4999552621960852E-2</v>
      </c>
      <c r="V98" s="48"/>
      <c r="W98" s="48"/>
      <c r="X98" s="121">
        <v>8.0304965347111831E-2</v>
      </c>
      <c r="Y98" s="48"/>
      <c r="Z98" s="48"/>
      <c r="AA98" s="199">
        <v>2715651650.8499994</v>
      </c>
      <c r="AB98" s="139"/>
      <c r="AC98" s="121">
        <v>2.1860960866952883E-2</v>
      </c>
      <c r="AD98" s="48"/>
      <c r="AE98" s="48"/>
      <c r="AF98" s="121">
        <v>0.47971235662427125</v>
      </c>
      <c r="AG98" s="57"/>
      <c r="AH98" s="121"/>
      <c r="AJ98" s="65"/>
      <c r="AK98" s="65"/>
      <c r="AL98" s="65"/>
      <c r="AM98" s="65"/>
      <c r="AN98" s="65"/>
    </row>
    <row r="99" spans="1:40" ht="12" customHeight="1">
      <c r="A99" s="49"/>
      <c r="C99" s="57" t="s">
        <v>13</v>
      </c>
      <c r="D99" s="121"/>
      <c r="E99" s="82"/>
      <c r="F99" s="144"/>
      <c r="G99" s="143"/>
      <c r="H99" s="82"/>
      <c r="I99" s="143"/>
      <c r="J99" s="121"/>
      <c r="K99" s="151"/>
      <c r="L99" s="151"/>
      <c r="M99" s="82"/>
      <c r="N99" s="156"/>
      <c r="O99" s="121"/>
      <c r="P99" s="151"/>
      <c r="Q99" s="152"/>
      <c r="R99" s="151"/>
      <c r="S99" s="82"/>
      <c r="T99" s="143"/>
      <c r="U99" s="121"/>
      <c r="V99" s="151"/>
      <c r="W99" s="151"/>
      <c r="X99" s="121"/>
      <c r="Y99" s="151"/>
      <c r="Z99" s="151"/>
      <c r="AA99" s="82"/>
      <c r="AB99" s="156"/>
      <c r="AC99" s="121"/>
      <c r="AD99" s="48"/>
      <c r="AE99" s="48"/>
      <c r="AF99" s="121"/>
      <c r="AG99" s="57"/>
      <c r="AH99" s="121"/>
      <c r="AJ99" s="65"/>
      <c r="AK99" s="65"/>
      <c r="AL99" s="65"/>
      <c r="AM99" s="65"/>
      <c r="AN99" s="65"/>
    </row>
    <row r="100" spans="1:40" ht="12" customHeight="1">
      <c r="A100" s="49"/>
      <c r="C100" s="45" t="s">
        <v>14</v>
      </c>
      <c r="D100" s="48"/>
      <c r="E100" s="82"/>
      <c r="F100" s="138"/>
      <c r="G100" s="82"/>
      <c r="H100" s="82"/>
      <c r="I100" s="82"/>
      <c r="J100" s="121"/>
      <c r="K100" s="48"/>
      <c r="L100" s="48"/>
      <c r="M100" s="82"/>
      <c r="N100" s="139"/>
      <c r="O100" s="121"/>
      <c r="P100" s="48"/>
      <c r="Q100" s="68"/>
      <c r="R100" s="48"/>
      <c r="S100" s="82"/>
      <c r="T100" s="82"/>
      <c r="U100" s="121"/>
      <c r="V100" s="48"/>
      <c r="W100" s="48"/>
      <c r="X100" s="121"/>
      <c r="Y100" s="48"/>
      <c r="Z100" s="48"/>
      <c r="AA100" s="82"/>
      <c r="AB100" s="139"/>
      <c r="AC100" s="121"/>
      <c r="AD100" s="48"/>
      <c r="AE100" s="48"/>
      <c r="AF100" s="121"/>
      <c r="AG100" s="57"/>
      <c r="AH100" s="121"/>
      <c r="AJ100" s="153"/>
      <c r="AK100" s="153"/>
      <c r="AL100" s="153"/>
      <c r="AM100" s="153"/>
      <c r="AN100" s="153"/>
    </row>
    <row r="101" spans="1:40" ht="12" customHeight="1">
      <c r="A101" s="49"/>
      <c r="C101" s="45" t="s">
        <v>15</v>
      </c>
      <c r="D101" s="48"/>
      <c r="E101" s="82"/>
      <c r="F101" s="138"/>
      <c r="G101" s="82"/>
      <c r="H101" s="82"/>
      <c r="I101" s="82"/>
      <c r="J101" s="121"/>
      <c r="K101" s="48"/>
      <c r="L101" s="48"/>
      <c r="M101" s="82"/>
      <c r="N101" s="139"/>
      <c r="O101" s="121"/>
      <c r="P101" s="48"/>
      <c r="Q101" s="68"/>
      <c r="R101" s="48"/>
      <c r="S101" s="82"/>
      <c r="T101" s="82"/>
      <c r="U101" s="121"/>
      <c r="V101" s="48"/>
      <c r="W101" s="48"/>
      <c r="X101" s="121"/>
      <c r="Y101" s="48"/>
      <c r="Z101" s="48"/>
      <c r="AA101" s="82"/>
      <c r="AB101" s="139"/>
      <c r="AC101" s="121"/>
      <c r="AD101" s="48"/>
      <c r="AE101" s="48"/>
      <c r="AF101" s="121"/>
      <c r="AG101" s="57"/>
      <c r="AH101" s="121"/>
      <c r="AI101" s="154"/>
      <c r="AJ101" s="153"/>
      <c r="AK101" s="153"/>
      <c r="AL101" s="153"/>
      <c r="AM101" s="153"/>
      <c r="AN101" s="153"/>
    </row>
    <row r="102" spans="1:40" ht="12" customHeight="1">
      <c r="A102" s="49"/>
      <c r="C102" s="45" t="s">
        <v>16</v>
      </c>
      <c r="D102" s="48"/>
      <c r="E102" s="82"/>
      <c r="F102" s="138"/>
      <c r="G102" s="82"/>
      <c r="H102" s="82"/>
      <c r="I102" s="82"/>
      <c r="J102" s="121"/>
      <c r="K102" s="48"/>
      <c r="L102" s="48"/>
      <c r="M102" s="82"/>
      <c r="N102" s="139"/>
      <c r="O102" s="121"/>
      <c r="P102" s="48"/>
      <c r="Q102" s="68"/>
      <c r="R102" s="48"/>
      <c r="S102" s="82"/>
      <c r="T102" s="82"/>
      <c r="U102" s="121"/>
      <c r="V102" s="48"/>
      <c r="W102" s="48"/>
      <c r="X102" s="121"/>
      <c r="Y102" s="48"/>
      <c r="Z102" s="48"/>
      <c r="AA102" s="82"/>
      <c r="AB102" s="139"/>
      <c r="AC102" s="121"/>
      <c r="AD102" s="48"/>
      <c r="AE102" s="48"/>
      <c r="AF102" s="121"/>
      <c r="AG102" s="57"/>
      <c r="AH102" s="121"/>
      <c r="AJ102" s="65"/>
      <c r="AK102" s="65"/>
      <c r="AL102" s="65"/>
      <c r="AM102" s="65"/>
      <c r="AN102" s="65"/>
    </row>
    <row r="103" spans="1:40" ht="12" customHeight="1">
      <c r="A103" s="49"/>
      <c r="C103" s="45" t="s">
        <v>17</v>
      </c>
      <c r="D103" s="48"/>
      <c r="E103" s="168"/>
      <c r="F103" s="169"/>
      <c r="G103" s="90"/>
      <c r="H103" s="82"/>
      <c r="I103" s="82"/>
      <c r="J103" s="121"/>
      <c r="K103" s="48"/>
      <c r="L103" s="48"/>
      <c r="M103" s="82"/>
      <c r="N103" s="139"/>
      <c r="O103" s="121"/>
      <c r="P103" s="48"/>
      <c r="Q103" s="68"/>
      <c r="R103" s="48"/>
      <c r="S103" s="82"/>
      <c r="T103" s="82"/>
      <c r="U103" s="121"/>
      <c r="V103" s="48"/>
      <c r="W103" s="48"/>
      <c r="X103" s="121"/>
      <c r="Y103" s="48"/>
      <c r="Z103" s="48"/>
      <c r="AA103" s="82"/>
      <c r="AB103" s="139"/>
      <c r="AC103" s="121"/>
      <c r="AD103" s="48"/>
      <c r="AE103" s="48"/>
      <c r="AF103" s="121"/>
      <c r="AG103" s="57"/>
      <c r="AH103" s="121"/>
      <c r="AJ103" s="65"/>
      <c r="AK103" s="65"/>
      <c r="AL103" s="65"/>
      <c r="AM103" s="65"/>
      <c r="AN103" s="65"/>
    </row>
    <row r="104" spans="1:40" ht="12.75" customHeight="1">
      <c r="A104" s="69"/>
      <c r="B104" s="54"/>
      <c r="C104" s="54" t="s">
        <v>18</v>
      </c>
      <c r="D104" s="85"/>
      <c r="E104" s="94"/>
      <c r="F104" s="141"/>
      <c r="G104" s="94"/>
      <c r="H104" s="94"/>
      <c r="I104" s="94"/>
      <c r="J104" s="123"/>
      <c r="K104" s="85"/>
      <c r="L104" s="85"/>
      <c r="M104" s="94"/>
      <c r="N104" s="142"/>
      <c r="O104" s="123"/>
      <c r="P104" s="85"/>
      <c r="Q104" s="87"/>
      <c r="R104" s="85"/>
      <c r="S104" s="94"/>
      <c r="T104" s="94"/>
      <c r="U104" s="123"/>
      <c r="V104" s="85"/>
      <c r="W104" s="85"/>
      <c r="X104" s="123"/>
      <c r="Y104" s="85"/>
      <c r="Z104" s="85"/>
      <c r="AA104" s="94"/>
      <c r="AB104" s="142"/>
      <c r="AC104" s="123"/>
      <c r="AD104" s="85"/>
      <c r="AE104" s="85"/>
      <c r="AF104" s="123"/>
      <c r="AG104" s="58"/>
      <c r="AH104" s="123"/>
      <c r="AJ104" s="65"/>
      <c r="AK104" s="65"/>
      <c r="AL104" s="65"/>
      <c r="AM104" s="65"/>
      <c r="AN104" s="65"/>
    </row>
    <row r="105" spans="1:40" ht="12.75" hidden="1" customHeight="1">
      <c r="A105" s="69"/>
      <c r="B105" s="54"/>
      <c r="C105" s="54"/>
      <c r="D105" s="85"/>
      <c r="E105" s="94"/>
      <c r="F105" s="141"/>
      <c r="G105" s="94"/>
      <c r="H105" s="94" t="s">
        <v>100</v>
      </c>
      <c r="I105" s="94"/>
      <c r="J105" s="123"/>
      <c r="K105" s="85"/>
      <c r="L105" s="85"/>
      <c r="M105" s="94"/>
      <c r="N105" s="142"/>
      <c r="O105" s="123"/>
      <c r="P105" s="85"/>
      <c r="Q105" s="87"/>
      <c r="R105" s="85"/>
      <c r="S105" s="94" t="s">
        <v>95</v>
      </c>
      <c r="T105" s="94"/>
      <c r="U105" s="123"/>
      <c r="V105" s="85"/>
      <c r="W105" s="85"/>
      <c r="X105" s="123"/>
      <c r="Y105" s="85"/>
      <c r="Z105" s="85"/>
      <c r="AA105" s="94"/>
      <c r="AB105" s="142"/>
      <c r="AC105" s="123"/>
      <c r="AD105" s="85"/>
      <c r="AE105" s="85"/>
      <c r="AF105" s="123"/>
      <c r="AG105" s="58"/>
      <c r="AH105" s="85"/>
      <c r="AJ105" s="65"/>
      <c r="AK105" s="65"/>
      <c r="AL105" s="65"/>
      <c r="AM105" s="65"/>
      <c r="AN105" s="65"/>
    </row>
    <row r="106" spans="1:40" s="62" customFormat="1" ht="9">
      <c r="A106" s="95" t="s">
        <v>96</v>
      </c>
      <c r="B106" s="102" t="s">
        <v>82</v>
      </c>
      <c r="C106" s="170" t="s">
        <v>93</v>
      </c>
      <c r="D106" s="170"/>
      <c r="E106" s="171"/>
      <c r="F106" s="171"/>
      <c r="G106" s="172"/>
      <c r="H106" s="171"/>
      <c r="I106" s="171"/>
      <c r="J106" s="96"/>
      <c r="M106" s="171"/>
      <c r="O106" s="96"/>
      <c r="Q106" s="60"/>
      <c r="S106" s="171"/>
      <c r="T106" s="171"/>
      <c r="U106" s="96"/>
      <c r="X106" s="96"/>
      <c r="AA106" s="171"/>
      <c r="AC106" s="96"/>
      <c r="AF106" s="96"/>
      <c r="AG106" s="96"/>
      <c r="AI106" s="124"/>
      <c r="AJ106" s="125"/>
      <c r="AK106" s="125"/>
      <c r="AL106" s="125"/>
      <c r="AM106" s="125"/>
      <c r="AN106" s="125"/>
    </row>
    <row r="107" spans="1:40" s="62" customFormat="1" ht="20.25" customHeight="1">
      <c r="A107" s="97"/>
      <c r="B107" s="103" t="s">
        <v>83</v>
      </c>
      <c r="C107" s="206" t="s">
        <v>84</v>
      </c>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c r="AH107" s="208"/>
      <c r="AI107" s="126"/>
    </row>
    <row r="108" spans="1:40" s="62" customFormat="1" ht="9">
      <c r="A108" s="98"/>
      <c r="B108" s="104" t="s">
        <v>116</v>
      </c>
      <c r="C108" s="99" t="s">
        <v>88</v>
      </c>
      <c r="D108" s="99"/>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124"/>
      <c r="AJ108" s="125"/>
      <c r="AK108" s="125"/>
      <c r="AL108" s="125"/>
      <c r="AM108" s="125"/>
      <c r="AN108" s="125"/>
    </row>
    <row r="109" spans="1:40" s="62" customFormat="1" ht="9">
      <c r="A109" s="98"/>
      <c r="B109" s="104" t="s">
        <v>117</v>
      </c>
      <c r="C109" s="99" t="s">
        <v>89</v>
      </c>
      <c r="D109" s="99"/>
      <c r="G109" s="60"/>
      <c r="Q109" s="60"/>
      <c r="AI109" s="124"/>
      <c r="AJ109" s="125"/>
      <c r="AK109" s="125"/>
      <c r="AL109" s="125"/>
      <c r="AM109" s="125"/>
      <c r="AN109" s="125"/>
    </row>
    <row r="110" spans="1:40" s="62" customFormat="1" ht="9">
      <c r="A110" s="98"/>
      <c r="B110" s="104" t="s">
        <v>118</v>
      </c>
      <c r="C110" s="99" t="s">
        <v>98</v>
      </c>
      <c r="D110" s="99"/>
      <c r="G110" s="60"/>
      <c r="Q110" s="60"/>
      <c r="AI110" s="124"/>
      <c r="AJ110" s="125"/>
      <c r="AK110" s="125"/>
      <c r="AL110" s="125"/>
      <c r="AM110" s="125"/>
      <c r="AN110" s="125"/>
    </row>
    <row r="111" spans="1:40" s="100" customFormat="1" ht="11.25">
      <c r="G111" s="107"/>
      <c r="Q111" s="107"/>
      <c r="AI111" s="127"/>
      <c r="AJ111" s="41"/>
      <c r="AK111" s="41"/>
      <c r="AL111" s="41"/>
      <c r="AM111" s="41"/>
      <c r="AN111" s="41"/>
    </row>
  </sheetData>
  <mergeCells count="1">
    <mergeCell ref="C107:AH107"/>
  </mergeCells>
  <phoneticPr fontId="3" type="noConversion"/>
  <printOptions horizontalCentered="1" verticalCentered="1"/>
  <pageMargins left="0" right="0" top="0" bottom="0" header="0" footer="0"/>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showGridLines="0" zoomScale="85" workbookViewId="0">
      <pane xSplit="1" ySplit="1" topLeftCell="H2" activePane="bottomRight" state="frozen"/>
      <selection activeCell="E82" sqref="E82:E83"/>
      <selection pane="topRight" activeCell="E82" sqref="E82:E83"/>
      <selection pane="bottomLeft" activeCell="E82" sqref="E82:E83"/>
      <selection pane="bottomRight" activeCell="I7" sqref="I7"/>
    </sheetView>
  </sheetViews>
  <sheetFormatPr defaultRowHeight="15.75"/>
  <cols>
    <col min="1" max="1" width="7" bestFit="1" customWidth="1"/>
    <col min="2" max="2" width="16.125" bestFit="1" customWidth="1"/>
    <col min="3" max="3" width="9.25" bestFit="1" customWidth="1"/>
    <col min="4" max="4" width="15" bestFit="1" customWidth="1"/>
    <col min="5" max="5" width="9.25" bestFit="1" customWidth="1"/>
    <col min="6" max="7" width="16.125" bestFit="1" customWidth="1"/>
    <col min="8" max="9" width="15" bestFit="1" customWidth="1"/>
    <col min="10" max="10" width="8.25" customWidth="1"/>
  </cols>
  <sheetData>
    <row r="1" spans="1:10" ht="31.5">
      <c r="A1" s="134" t="s">
        <v>19</v>
      </c>
      <c r="B1" s="134" t="s">
        <v>102</v>
      </c>
      <c r="C1" s="134" t="s">
        <v>103</v>
      </c>
      <c r="D1" s="179" t="s">
        <v>123</v>
      </c>
      <c r="E1" s="179" t="s">
        <v>124</v>
      </c>
      <c r="F1" s="134" t="s">
        <v>125</v>
      </c>
      <c r="G1" s="179" t="s">
        <v>126</v>
      </c>
      <c r="H1" s="134" t="s">
        <v>101</v>
      </c>
      <c r="I1" s="179" t="s">
        <v>127</v>
      </c>
      <c r="J1" s="134" t="s">
        <v>99</v>
      </c>
    </row>
    <row r="2" spans="1:10">
      <c r="A2" s="132" t="s">
        <v>7</v>
      </c>
      <c r="B2" s="173">
        <f>SUM(H$2:H2)</f>
        <v>1449383056.05</v>
      </c>
      <c r="C2" s="174">
        <f t="shared" ref="C2:C13" si="0">ROUND(B2/F$2,3)</f>
        <v>8.2000000000000003E-2</v>
      </c>
      <c r="D2" s="175">
        <f>SUM(I$2:I2)</f>
        <v>1434917159.25</v>
      </c>
      <c r="E2" s="176">
        <f t="shared" ref="E2:E7" si="1">ROUND(D2/G$2,3)</f>
        <v>7.5999999999999998E-2</v>
      </c>
      <c r="F2" s="173">
        <f>B13</f>
        <v>17766246759.580002</v>
      </c>
      <c r="G2" s="175">
        <v>18841000000</v>
      </c>
      <c r="H2" s="136">
        <v>1449383056.05</v>
      </c>
      <c r="I2" s="184">
        <f>'Table 4 CSSA expenditure'!S93</f>
        <v>1434917159.25</v>
      </c>
      <c r="J2" s="174">
        <f t="shared" ref="J2:J13" si="2">ROUND(D2/B2-1,3)</f>
        <v>-0.01</v>
      </c>
    </row>
    <row r="3" spans="1:10">
      <c r="A3" s="132" t="s">
        <v>8</v>
      </c>
      <c r="B3" s="173">
        <f>SUM(H$2:H3)</f>
        <v>2894783266.3099999</v>
      </c>
      <c r="C3" s="174">
        <f t="shared" si="0"/>
        <v>0.16300000000000001</v>
      </c>
      <c r="D3" s="175">
        <f>SUM(I$2:I3)</f>
        <v>2886226603.8800001</v>
      </c>
      <c r="E3" s="176">
        <f t="shared" si="1"/>
        <v>0.153</v>
      </c>
      <c r="F3" s="173">
        <v>17766246759.580002</v>
      </c>
      <c r="G3" s="175">
        <v>18841000000</v>
      </c>
      <c r="H3" s="136">
        <v>1445400210.26</v>
      </c>
      <c r="I3" s="184">
        <f>'Table 4 CSSA expenditure'!S94</f>
        <v>1451309444.6299999</v>
      </c>
      <c r="J3" s="174">
        <f t="shared" si="2"/>
        <v>-3.0000000000000001E-3</v>
      </c>
    </row>
    <row r="4" spans="1:10">
      <c r="A4" s="132" t="s">
        <v>9</v>
      </c>
      <c r="B4" s="173">
        <f>SUM(H$2:H4)</f>
        <v>4347175696.9099998</v>
      </c>
      <c r="C4" s="174">
        <f t="shared" si="0"/>
        <v>0.245</v>
      </c>
      <c r="D4" s="175">
        <f>SUM(I$2:I4)</f>
        <v>4335328127.5100002</v>
      </c>
      <c r="E4" s="176">
        <f t="shared" si="1"/>
        <v>0.23</v>
      </c>
      <c r="F4" s="173">
        <v>17766246759.580002</v>
      </c>
      <c r="G4" s="175">
        <v>18841000000</v>
      </c>
      <c r="H4" s="136">
        <v>1452392430.5999999</v>
      </c>
      <c r="I4" s="184">
        <f>'Table 4 CSSA expenditure'!S95</f>
        <v>1449101523.6299999</v>
      </c>
      <c r="J4" s="174">
        <f t="shared" si="2"/>
        <v>-3.0000000000000001E-3</v>
      </c>
    </row>
    <row r="5" spans="1:10">
      <c r="A5" s="132" t="s">
        <v>10</v>
      </c>
      <c r="B5" s="173">
        <f>SUM(H$2:H5)</f>
        <v>6118678836.1199999</v>
      </c>
      <c r="C5" s="174">
        <f t="shared" si="0"/>
        <v>0.34399999999999997</v>
      </c>
      <c r="D5" s="175">
        <f>SUM(I$2:I5)</f>
        <v>6089930233.3100004</v>
      </c>
      <c r="E5" s="176">
        <f t="shared" si="1"/>
        <v>0.32300000000000001</v>
      </c>
      <c r="F5" s="173">
        <v>17766246759.580002</v>
      </c>
      <c r="G5" s="175">
        <v>18841000000</v>
      </c>
      <c r="H5" s="136">
        <v>1771503139.21</v>
      </c>
      <c r="I5" s="184">
        <f>'Table 4 CSSA expenditure'!S96</f>
        <v>1754602105.8000002</v>
      </c>
      <c r="J5" s="174">
        <f t="shared" si="2"/>
        <v>-5.0000000000000001E-3</v>
      </c>
    </row>
    <row r="6" spans="1:10">
      <c r="A6" s="132" t="s">
        <v>11</v>
      </c>
      <c r="B6" s="173">
        <f>SUM(H$2:H6)</f>
        <v>7564594994.1099997</v>
      </c>
      <c r="C6" s="174">
        <f t="shared" si="0"/>
        <v>0.42599999999999999</v>
      </c>
      <c r="D6" s="175">
        <f>SUM(I$2:I6)</f>
        <v>7512155591.8299999</v>
      </c>
      <c r="E6" s="176">
        <f t="shared" si="1"/>
        <v>0.39900000000000002</v>
      </c>
      <c r="F6" s="173">
        <v>17766246759.580002</v>
      </c>
      <c r="G6" s="175">
        <v>18841000000</v>
      </c>
      <c r="H6" s="136">
        <v>1445916157.99</v>
      </c>
      <c r="I6" s="184">
        <f>'Table 4 CSSA expenditure'!S97</f>
        <v>1422225358.52</v>
      </c>
      <c r="J6" s="174">
        <f t="shared" si="2"/>
        <v>-7.0000000000000001E-3</v>
      </c>
    </row>
    <row r="7" spans="1:10">
      <c r="A7" s="132" t="s">
        <v>12</v>
      </c>
      <c r="B7" s="173">
        <f>SUM(H$2:H7)</f>
        <v>8999355587</v>
      </c>
      <c r="C7" s="174">
        <f t="shared" si="0"/>
        <v>0.50700000000000001</v>
      </c>
      <c r="D7" s="175">
        <f>SUM(I$2:I7)</f>
        <v>8951308927.9500008</v>
      </c>
      <c r="E7" s="176">
        <f t="shared" si="1"/>
        <v>0.47499999999999998</v>
      </c>
      <c r="F7" s="173">
        <v>17766246759.580002</v>
      </c>
      <c r="G7" s="175">
        <v>18841000000</v>
      </c>
      <c r="H7" s="136">
        <v>1434760592.8899999</v>
      </c>
      <c r="I7" s="184">
        <f>'Table 4 CSSA expenditure'!S98</f>
        <v>1439153336.1199999</v>
      </c>
      <c r="J7" s="174">
        <f t="shared" si="2"/>
        <v>-5.0000000000000001E-3</v>
      </c>
    </row>
    <row r="8" spans="1:10">
      <c r="A8" s="132" t="s">
        <v>13</v>
      </c>
      <c r="B8" s="173">
        <f>SUM(H$2:H8)</f>
        <v>10463779746.76</v>
      </c>
      <c r="C8" s="174">
        <f t="shared" si="0"/>
        <v>0.58899999999999997</v>
      </c>
      <c r="D8" s="175"/>
      <c r="E8" s="176"/>
      <c r="F8" s="173">
        <v>17766246759.580002</v>
      </c>
      <c r="G8" s="175"/>
      <c r="H8" s="136">
        <v>1464424159.76</v>
      </c>
      <c r="I8" s="184">
        <f>'Table 4 CSSA expenditure'!S99</f>
        <v>0</v>
      </c>
      <c r="J8" s="174">
        <f t="shared" si="2"/>
        <v>-1</v>
      </c>
    </row>
    <row r="9" spans="1:10">
      <c r="A9" s="132" t="s">
        <v>14</v>
      </c>
      <c r="B9" s="173">
        <f>SUM(H$2:H9)</f>
        <v>11937641104.5</v>
      </c>
      <c r="C9" s="174">
        <f t="shared" si="0"/>
        <v>0.67200000000000004</v>
      </c>
      <c r="D9" s="175"/>
      <c r="E9" s="176"/>
      <c r="F9" s="173">
        <v>17766246759.580002</v>
      </c>
      <c r="G9" s="175"/>
      <c r="H9" s="136">
        <v>1473861357.74</v>
      </c>
      <c r="I9" s="184">
        <f>'Table 4 CSSA expenditure'!S100</f>
        <v>0</v>
      </c>
      <c r="J9" s="174">
        <f t="shared" si="2"/>
        <v>-1</v>
      </c>
    </row>
    <row r="10" spans="1:10">
      <c r="A10" s="132" t="s">
        <v>15</v>
      </c>
      <c r="B10" s="173">
        <f>SUM(H$2:H10)</f>
        <v>13395773510.110001</v>
      </c>
      <c r="C10" s="174">
        <f t="shared" si="0"/>
        <v>0.754</v>
      </c>
      <c r="D10" s="175"/>
      <c r="E10" s="176"/>
      <c r="F10" s="173">
        <v>17766246759.580002</v>
      </c>
      <c r="G10" s="175"/>
      <c r="H10" s="136">
        <v>1458132405.6099999</v>
      </c>
      <c r="I10" s="184">
        <f>'Table 4 CSSA expenditure'!S101</f>
        <v>0</v>
      </c>
      <c r="J10" s="174">
        <f t="shared" si="2"/>
        <v>-1</v>
      </c>
    </row>
    <row r="11" spans="1:10">
      <c r="A11" s="132" t="s">
        <v>16</v>
      </c>
      <c r="B11" s="173">
        <f>SUM(H$2:H11)</f>
        <v>14857461042.440001</v>
      </c>
      <c r="C11" s="174">
        <f t="shared" si="0"/>
        <v>0.83599999999999997</v>
      </c>
      <c r="D11" s="175"/>
      <c r="E11" s="176"/>
      <c r="F11" s="173">
        <v>17766246759.580002</v>
      </c>
      <c r="G11" s="175"/>
      <c r="H11" s="136">
        <v>1461687532.3299999</v>
      </c>
      <c r="I11" s="184">
        <f>'Table 4 CSSA expenditure'!S102</f>
        <v>0</v>
      </c>
      <c r="J11" s="174">
        <f t="shared" si="2"/>
        <v>-1</v>
      </c>
    </row>
    <row r="12" spans="1:10">
      <c r="A12" s="132" t="s">
        <v>17</v>
      </c>
      <c r="B12" s="173">
        <f>SUM(H$2:H12)</f>
        <v>16308663208.710001</v>
      </c>
      <c r="C12" s="174">
        <f t="shared" si="0"/>
        <v>0.91800000000000004</v>
      </c>
      <c r="D12" s="175"/>
      <c r="E12" s="176"/>
      <c r="F12" s="173">
        <v>17766246759.580002</v>
      </c>
      <c r="G12" s="175"/>
      <c r="H12" s="136">
        <v>1451202166.27</v>
      </c>
      <c r="I12" s="184">
        <f>'Table 4 CSSA expenditure'!S103</f>
        <v>0</v>
      </c>
      <c r="J12" s="174">
        <f t="shared" si="2"/>
        <v>-1</v>
      </c>
    </row>
    <row r="13" spans="1:10">
      <c r="A13" s="132" t="s">
        <v>18</v>
      </c>
      <c r="B13" s="173">
        <f>SUM(H$2:H13)</f>
        <v>17766246759.580002</v>
      </c>
      <c r="C13" s="174">
        <f t="shared" si="0"/>
        <v>1</v>
      </c>
      <c r="D13" s="175"/>
      <c r="E13" s="176"/>
      <c r="F13" s="173">
        <v>17766246759.580002</v>
      </c>
      <c r="G13" s="175"/>
      <c r="H13" s="136">
        <v>1457583550.8699999</v>
      </c>
      <c r="I13" s="184">
        <f>'Table 4 CSSA expenditure'!S104</f>
        <v>0</v>
      </c>
      <c r="J13" s="174">
        <f t="shared" si="2"/>
        <v>-1</v>
      </c>
    </row>
  </sheetData>
  <phoneticPr fontId="3" type="noConversion"/>
  <conditionalFormatting sqref="A1:J13">
    <cfRule type="cellIs" dxfId="3" priority="1" stopIfTrue="1" operator="equal">
      <formula>""</formula>
    </cfRule>
  </conditionalFormatting>
  <printOptions headings="1" gridLines="1"/>
  <pageMargins left="0.75" right="0.75" top="1" bottom="1" header="0.5" footer="0.5"/>
  <pageSetup paperSize="9" scale="93" orientation="landscape" copies="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showGridLines="0" zoomScale="85" workbookViewId="0">
      <pane xSplit="1" ySplit="1" topLeftCell="B2" activePane="bottomRight" state="frozen"/>
      <selection activeCell="B18" sqref="B18"/>
      <selection pane="topRight" activeCell="B18" sqref="B18"/>
      <selection pane="bottomLeft" activeCell="B18" sqref="B18"/>
      <selection pane="bottomRight" activeCell="E16" sqref="E16"/>
    </sheetView>
  </sheetViews>
  <sheetFormatPr defaultRowHeight="15.75"/>
  <cols>
    <col min="1" max="1" width="7" bestFit="1" customWidth="1"/>
    <col min="2" max="2" width="16.125" bestFit="1" customWidth="1"/>
    <col min="3" max="3" width="15" bestFit="1" customWidth="1"/>
    <col min="4" max="5" width="16.125" bestFit="1" customWidth="1"/>
    <col min="6" max="7" width="15" bestFit="1" customWidth="1"/>
    <col min="8" max="9" width="9.25" bestFit="1" customWidth="1"/>
    <col min="10" max="10" width="8.25" customWidth="1"/>
  </cols>
  <sheetData>
    <row r="1" spans="1:10" s="2" customFormat="1" ht="31.5">
      <c r="A1" s="134" t="s">
        <v>19</v>
      </c>
      <c r="B1" s="134" t="s">
        <v>20</v>
      </c>
      <c r="C1" s="134" t="s">
        <v>21</v>
      </c>
      <c r="D1" s="134" t="s">
        <v>22</v>
      </c>
      <c r="E1" s="134" t="s">
        <v>55</v>
      </c>
      <c r="F1" s="134" t="s">
        <v>56</v>
      </c>
      <c r="G1" s="134" t="s">
        <v>57</v>
      </c>
      <c r="H1" s="134" t="s">
        <v>58</v>
      </c>
      <c r="I1" s="134" t="s">
        <v>23</v>
      </c>
      <c r="J1" s="134" t="s">
        <v>59</v>
      </c>
    </row>
    <row r="2" spans="1:10">
      <c r="A2" s="132" t="s">
        <v>7</v>
      </c>
      <c r="B2" s="135">
        <f>D13</f>
        <v>5336272481</v>
      </c>
      <c r="C2" s="136">
        <v>443863703.82999998</v>
      </c>
      <c r="D2" s="135">
        <f>SUM(C$2:C2)</f>
        <v>443863703.82999998</v>
      </c>
      <c r="E2" s="136">
        <v>5350000000</v>
      </c>
      <c r="F2" s="135">
        <f>'Table 6 SSA expenditure'!S57</f>
        <v>445811466.4000001</v>
      </c>
      <c r="G2" s="135">
        <f>SUM(F$2:F2)</f>
        <v>445811466.4000001</v>
      </c>
      <c r="H2" s="137">
        <f t="shared" ref="H2:H8" si="0">ROUND(G2/E$2,3)</f>
        <v>8.3000000000000004E-2</v>
      </c>
      <c r="I2" s="137">
        <f t="shared" ref="I2:I13" si="1">ROUND(D2/B$2,3)</f>
        <v>8.3000000000000004E-2</v>
      </c>
      <c r="J2" s="137">
        <f t="shared" ref="J2:J8" si="2">ROUND(G2/D2-1,3)</f>
        <v>4.0000000000000001E-3</v>
      </c>
    </row>
    <row r="3" spans="1:10">
      <c r="A3" s="132" t="s">
        <v>8</v>
      </c>
      <c r="B3" s="136"/>
      <c r="C3" s="136">
        <v>442959147.43000001</v>
      </c>
      <c r="D3" s="135">
        <f>SUM(C$2:C3)</f>
        <v>886822851.25999999</v>
      </c>
      <c r="E3" s="136"/>
      <c r="F3" s="135">
        <f>'Table 6 SSA expenditure'!S58</f>
        <v>444698474.04999995</v>
      </c>
      <c r="G3" s="135">
        <f>SUM(F$2:F3)</f>
        <v>890509940.45000005</v>
      </c>
      <c r="H3" s="137">
        <f t="shared" si="0"/>
        <v>0.16600000000000001</v>
      </c>
      <c r="I3" s="137">
        <f t="shared" si="1"/>
        <v>0.16600000000000001</v>
      </c>
      <c r="J3" s="137">
        <f t="shared" si="2"/>
        <v>4.0000000000000001E-3</v>
      </c>
    </row>
    <row r="4" spans="1:10">
      <c r="A4" s="132" t="s">
        <v>9</v>
      </c>
      <c r="B4" s="136"/>
      <c r="C4" s="136">
        <v>445990801.97000003</v>
      </c>
      <c r="D4" s="135">
        <f>SUM(C$2:C4)</f>
        <v>1332813653.23</v>
      </c>
      <c r="E4" s="136"/>
      <c r="F4" s="135">
        <f>'Table 6 SSA expenditure'!S59</f>
        <v>432516091.62</v>
      </c>
      <c r="G4" s="135">
        <f>SUM(F$2:F4)</f>
        <v>1323026032.0700002</v>
      </c>
      <c r="H4" s="137">
        <f t="shared" si="0"/>
        <v>0.247</v>
      </c>
      <c r="I4" s="137">
        <f t="shared" si="1"/>
        <v>0.25</v>
      </c>
      <c r="J4" s="137">
        <f t="shared" si="2"/>
        <v>-7.0000000000000001E-3</v>
      </c>
    </row>
    <row r="5" spans="1:10">
      <c r="A5" s="132" t="s">
        <v>10</v>
      </c>
      <c r="B5" s="136"/>
      <c r="C5" s="136">
        <v>442810760.25999999</v>
      </c>
      <c r="D5" s="135">
        <f>SUM(C$2:C5)</f>
        <v>1775624413.49</v>
      </c>
      <c r="E5" s="136"/>
      <c r="F5" s="135">
        <f>'Table 6 SSA expenditure'!S60</f>
        <v>428885462.58999997</v>
      </c>
      <c r="G5" s="135">
        <f>SUM(F$2:F5)</f>
        <v>1751911494.6600001</v>
      </c>
      <c r="H5" s="137">
        <f t="shared" si="0"/>
        <v>0.32700000000000001</v>
      </c>
      <c r="I5" s="137">
        <f t="shared" si="1"/>
        <v>0.33300000000000002</v>
      </c>
      <c r="J5" s="137">
        <f t="shared" si="2"/>
        <v>-1.2999999999999999E-2</v>
      </c>
    </row>
    <row r="6" spans="1:10">
      <c r="A6" s="132" t="s">
        <v>11</v>
      </c>
      <c r="B6" s="136"/>
      <c r="C6" s="136">
        <v>444072082.94999999</v>
      </c>
      <c r="D6" s="135">
        <f>SUM(C$2:C6)</f>
        <v>2219696496.4400001</v>
      </c>
      <c r="E6" s="136"/>
      <c r="F6" s="135">
        <f>'Table 6 SSA expenditure'!S61</f>
        <v>431309729.38999999</v>
      </c>
      <c r="G6" s="135">
        <f>SUM(F$2:F6)</f>
        <v>2183221224.0500002</v>
      </c>
      <c r="H6" s="137">
        <f t="shared" si="0"/>
        <v>0.40799999999999997</v>
      </c>
      <c r="I6" s="137">
        <f t="shared" si="1"/>
        <v>0.41599999999999998</v>
      </c>
      <c r="J6" s="137">
        <f t="shared" si="2"/>
        <v>-1.6E-2</v>
      </c>
    </row>
    <row r="7" spans="1:10">
      <c r="A7" s="132" t="s">
        <v>12</v>
      </c>
      <c r="B7" s="136"/>
      <c r="C7" s="136">
        <v>444607307.16000003</v>
      </c>
      <c r="D7" s="135">
        <f>SUM(C$2:C7)</f>
        <v>2664303803.5999999</v>
      </c>
      <c r="E7" s="136"/>
      <c r="F7" s="135">
        <f>'Table 6 SSA expenditure'!S62</f>
        <v>430696306.78000003</v>
      </c>
      <c r="G7" s="135">
        <f>SUM(F$2:F7)</f>
        <v>2613917530.8300004</v>
      </c>
      <c r="H7" s="137">
        <f t="shared" si="0"/>
        <v>0.48899999999999999</v>
      </c>
      <c r="I7" s="137">
        <f t="shared" si="1"/>
        <v>0.499</v>
      </c>
      <c r="J7" s="137">
        <f t="shared" si="2"/>
        <v>-1.9E-2</v>
      </c>
    </row>
    <row r="8" spans="1:10">
      <c r="A8" s="132" t="s">
        <v>13</v>
      </c>
      <c r="B8" s="136"/>
      <c r="C8" s="136">
        <v>444174353.31</v>
      </c>
      <c r="D8" s="135">
        <f>SUM(C$2:C8)</f>
        <v>3108478156.9099998</v>
      </c>
      <c r="E8" s="136"/>
      <c r="F8" s="135">
        <f>'Table 6 SSA expenditure'!S63</f>
        <v>431663576.93000001</v>
      </c>
      <c r="G8" s="135">
        <f>SUM(F$2:F8)</f>
        <v>3045581107.7600002</v>
      </c>
      <c r="H8" s="137">
        <f t="shared" si="0"/>
        <v>0.56899999999999995</v>
      </c>
      <c r="I8" s="137">
        <f t="shared" si="1"/>
        <v>0.58299999999999996</v>
      </c>
      <c r="J8" s="137">
        <f t="shared" si="2"/>
        <v>-0.02</v>
      </c>
    </row>
    <row r="9" spans="1:10">
      <c r="A9" s="132" t="s">
        <v>14</v>
      </c>
      <c r="B9" s="136"/>
      <c r="C9" s="136">
        <v>446736351.86000001</v>
      </c>
      <c r="D9" s="135">
        <f>SUM(C$2:C9)</f>
        <v>3555214508.77</v>
      </c>
      <c r="E9" s="136"/>
      <c r="F9" s="135"/>
      <c r="G9" s="135"/>
      <c r="H9" s="137"/>
      <c r="I9" s="137">
        <f t="shared" si="1"/>
        <v>0.66600000000000004</v>
      </c>
      <c r="J9" s="137"/>
    </row>
    <row r="10" spans="1:10">
      <c r="A10" s="132" t="s">
        <v>15</v>
      </c>
      <c r="B10" s="136"/>
      <c r="C10" s="136">
        <v>445118115.48000002</v>
      </c>
      <c r="D10" s="135">
        <f>SUM(C$2:C10)</f>
        <v>4000332624.25</v>
      </c>
      <c r="E10" s="136"/>
      <c r="F10" s="135"/>
      <c r="G10" s="135"/>
      <c r="H10" s="137"/>
      <c r="I10" s="137">
        <f t="shared" si="1"/>
        <v>0.75</v>
      </c>
      <c r="J10" s="137"/>
    </row>
    <row r="11" spans="1:10">
      <c r="A11" s="132" t="s">
        <v>16</v>
      </c>
      <c r="B11" s="136"/>
      <c r="C11" s="136">
        <v>446704737.92000002</v>
      </c>
      <c r="D11" s="135">
        <f>SUM(C$2:C11)</f>
        <v>4447037362.1700001</v>
      </c>
      <c r="E11" s="136"/>
      <c r="F11" s="135"/>
      <c r="G11" s="135"/>
      <c r="H11" s="137"/>
      <c r="I11" s="137">
        <f t="shared" si="1"/>
        <v>0.83299999999999996</v>
      </c>
      <c r="J11" s="137"/>
    </row>
    <row r="12" spans="1:10">
      <c r="A12" s="132" t="s">
        <v>17</v>
      </c>
      <c r="B12" s="136"/>
      <c r="C12" s="136">
        <v>445295624.55000001</v>
      </c>
      <c r="D12" s="135">
        <f>SUM(C$2:C12)</f>
        <v>4892332986.7200003</v>
      </c>
      <c r="E12" s="136"/>
      <c r="F12" s="135"/>
      <c r="G12" s="135"/>
      <c r="H12" s="137"/>
      <c r="I12" s="137">
        <f t="shared" si="1"/>
        <v>0.91700000000000004</v>
      </c>
      <c r="J12" s="137"/>
    </row>
    <row r="13" spans="1:10">
      <c r="A13" s="132" t="s">
        <v>18</v>
      </c>
      <c r="B13" s="136"/>
      <c r="C13" s="136">
        <v>443939494.27999997</v>
      </c>
      <c r="D13" s="135">
        <f>SUM(C$2:C13)</f>
        <v>5336272481</v>
      </c>
      <c r="E13" s="136"/>
      <c r="F13" s="135"/>
      <c r="G13" s="135"/>
      <c r="H13" s="137"/>
      <c r="I13" s="137">
        <f t="shared" si="1"/>
        <v>1</v>
      </c>
      <c r="J13" s="137"/>
    </row>
  </sheetData>
  <phoneticPr fontId="3" type="noConversion"/>
  <conditionalFormatting sqref="A1:A13 C1:D13 B1:B2 E1:E2 F1:J13">
    <cfRule type="cellIs" dxfId="2" priority="1" stopIfTrue="1" operator="equal">
      <formula>""</formula>
    </cfRule>
  </conditionalFormatting>
  <printOptions headings="1" gridLines="1"/>
  <pageMargins left="0.75" right="0.75" top="1" bottom="1" header="0.5" footer="0.5"/>
  <pageSetup paperSize="9" scale="93" orientation="landscape" copies="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
  <sheetViews>
    <sheetView showGridLines="0" zoomScale="75" workbookViewId="0">
      <pane xSplit="1" ySplit="1" topLeftCell="B5" activePane="bottomRight" state="frozen"/>
      <selection activeCell="E82" sqref="E82:E83"/>
      <selection pane="topRight" activeCell="E82" sqref="E82:E83"/>
      <selection pane="bottomLeft" activeCell="E82" sqref="E82:E83"/>
      <selection pane="bottomRight" activeCell="P19" sqref="P19"/>
    </sheetView>
  </sheetViews>
  <sheetFormatPr defaultRowHeight="15.75"/>
  <cols>
    <col min="2" max="2" width="16.125" style="1" bestFit="1" customWidth="1"/>
    <col min="3" max="4" width="14.25" style="1" bestFit="1" customWidth="1"/>
    <col min="5" max="5" width="16.125" style="1" bestFit="1" customWidth="1"/>
    <col min="6" max="6" width="16.125" style="192" bestFit="1" customWidth="1"/>
    <col min="7" max="7" width="15.375" style="192" bestFit="1" customWidth="1"/>
    <col min="8" max="8" width="9.125" style="193" bestFit="1" customWidth="1"/>
    <col min="9" max="9" width="10.75" style="193" customWidth="1"/>
    <col min="10" max="10" width="10" style="193" customWidth="1"/>
    <col min="11" max="11" width="11" style="159" customWidth="1"/>
    <col min="12" max="12" width="14.5" style="1" bestFit="1" customWidth="1"/>
    <col min="13" max="15" width="13" style="1" bestFit="1" customWidth="1"/>
    <col min="16" max="16" width="14.25" style="1" bestFit="1" customWidth="1"/>
    <col min="17" max="17" width="12.625" customWidth="1"/>
    <col min="18" max="21" width="12.375" customWidth="1"/>
  </cols>
  <sheetData>
    <row r="1" spans="1:25" ht="41.25" customHeight="1">
      <c r="A1" s="128" t="s">
        <v>104</v>
      </c>
      <c r="B1" s="129" t="s">
        <v>5</v>
      </c>
      <c r="C1" s="129" t="s">
        <v>105</v>
      </c>
      <c r="D1" s="129" t="s">
        <v>106</v>
      </c>
      <c r="E1" s="129" t="s">
        <v>107</v>
      </c>
      <c r="F1" s="186" t="s">
        <v>129</v>
      </c>
      <c r="G1" s="182" t="s">
        <v>130</v>
      </c>
      <c r="H1" s="187" t="s">
        <v>131</v>
      </c>
      <c r="I1" s="187" t="s">
        <v>132</v>
      </c>
      <c r="J1" s="180" t="s">
        <v>133</v>
      </c>
      <c r="K1" s="180" t="s">
        <v>134</v>
      </c>
      <c r="L1" s="129" t="s">
        <v>0</v>
      </c>
      <c r="M1" s="129" t="s">
        <v>1</v>
      </c>
      <c r="N1" s="129" t="s">
        <v>2</v>
      </c>
      <c r="O1" s="129" t="s">
        <v>3</v>
      </c>
      <c r="P1" s="129" t="s">
        <v>4</v>
      </c>
      <c r="Q1" s="128" t="s">
        <v>6</v>
      </c>
    </row>
    <row r="2" spans="1:25" ht="33.75" customHeight="1">
      <c r="A2" s="130"/>
      <c r="B2" s="131"/>
      <c r="C2" s="131"/>
      <c r="D2" s="131"/>
      <c r="E2" s="131"/>
      <c r="F2" s="188"/>
      <c r="G2" s="183"/>
      <c r="H2" s="189"/>
      <c r="I2" s="189"/>
      <c r="J2" s="181"/>
      <c r="K2" s="181"/>
      <c r="L2" s="131"/>
      <c r="M2" s="131"/>
      <c r="N2" s="131"/>
      <c r="O2" s="131"/>
      <c r="P2" s="131"/>
      <c r="Q2" s="130"/>
    </row>
    <row r="3" spans="1:25">
      <c r="A3" s="132" t="s">
        <v>7</v>
      </c>
      <c r="B3" s="133">
        <f t="shared" ref="B3:E4" si="0">M3</f>
        <v>254813440.35000002</v>
      </c>
      <c r="C3" s="133">
        <f t="shared" si="0"/>
        <v>54824272.759999998</v>
      </c>
      <c r="D3" s="133">
        <f t="shared" si="0"/>
        <v>30759673.500000004</v>
      </c>
      <c r="E3" s="133">
        <f t="shared" si="0"/>
        <v>103147912.23999999</v>
      </c>
      <c r="F3" s="190">
        <f>SUM(B3:E3)</f>
        <v>443545298.85000002</v>
      </c>
      <c r="G3" s="178"/>
      <c r="H3" s="191">
        <f>ROUND(F3/$L$3,3)</f>
        <v>8.3000000000000004E-2</v>
      </c>
      <c r="I3" s="191">
        <f>H3</f>
        <v>8.3000000000000004E-2</v>
      </c>
      <c r="J3" s="176">
        <f>ROUND(G4/$L$4,3)</f>
        <v>0.08</v>
      </c>
      <c r="K3" s="176">
        <f>J3</f>
        <v>0.08</v>
      </c>
      <c r="L3" s="133">
        <f>F36</f>
        <v>5339298800.3199997</v>
      </c>
      <c r="M3" s="133">
        <v>254813440.35000002</v>
      </c>
      <c r="N3" s="133">
        <v>54824272.759999998</v>
      </c>
      <c r="O3" s="133">
        <v>30759673.500000004</v>
      </c>
      <c r="P3" s="133">
        <v>103147912.23999999</v>
      </c>
      <c r="Q3" s="130"/>
      <c r="R3">
        <v>254813440.35000002</v>
      </c>
      <c r="S3">
        <v>54824272.759999998</v>
      </c>
      <c r="T3">
        <v>30759673.500000004</v>
      </c>
      <c r="U3">
        <v>103147912.23999999</v>
      </c>
      <c r="V3" s="195" t="b">
        <f>AND(R3=M3)</f>
        <v>1</v>
      </c>
      <c r="W3" s="195" t="b">
        <f>AND(S3=N3)</f>
        <v>1</v>
      </c>
      <c r="X3" s="195" t="b">
        <f>AND(T3=O3)</f>
        <v>1</v>
      </c>
      <c r="Y3" s="195" t="b">
        <f>AND(U3=P3)</f>
        <v>1</v>
      </c>
    </row>
    <row r="4" spans="1:25">
      <c r="A4" s="132"/>
      <c r="B4" s="177">
        <f t="shared" si="0"/>
        <v>262612065.77999997</v>
      </c>
      <c r="C4" s="177">
        <f t="shared" si="0"/>
        <v>50848083.640000001</v>
      </c>
      <c r="D4" s="177">
        <f t="shared" si="0"/>
        <v>31614873.170000002</v>
      </c>
      <c r="E4" s="177">
        <f t="shared" si="0"/>
        <v>106696338.96000001</v>
      </c>
      <c r="F4" s="190"/>
      <c r="G4" s="178">
        <f>SUM(B4:E4)</f>
        <v>451771361.54999995</v>
      </c>
      <c r="H4" s="191"/>
      <c r="I4" s="191">
        <f>I3+(I6-I3)/3</f>
        <v>0.11066666666666668</v>
      </c>
      <c r="J4" s="176"/>
      <c r="K4" s="176">
        <f>K3+(K6-K3)/3</f>
        <v>0.10666666666666667</v>
      </c>
      <c r="L4" s="177">
        <v>5661000000</v>
      </c>
      <c r="M4" s="177">
        <v>262612065.77999997</v>
      </c>
      <c r="N4" s="177">
        <v>50848083.640000001</v>
      </c>
      <c r="O4" s="177">
        <v>31614873.170000002</v>
      </c>
      <c r="P4" s="177">
        <v>106696338.96000001</v>
      </c>
      <c r="Q4" s="191">
        <f>G4/F3-1</f>
        <v>1.8546161398459216E-2</v>
      </c>
      <c r="V4" s="195" t="b">
        <f t="shared" ref="V4:V37" si="1">AND(R4=M4)</f>
        <v>0</v>
      </c>
      <c r="W4" s="195" t="b">
        <f t="shared" ref="W4:W37" si="2">AND(S4=N4)</f>
        <v>0</v>
      </c>
      <c r="X4" s="195" t="b">
        <f t="shared" ref="X4:X37" si="3">AND(T4=O4)</f>
        <v>0</v>
      </c>
      <c r="Y4" s="195" t="b">
        <f t="shared" ref="Y4:Y37" si="4">AND(U4=P4)</f>
        <v>0</v>
      </c>
    </row>
    <row r="5" spans="1:25">
      <c r="A5" s="132"/>
      <c r="B5" s="133"/>
      <c r="C5" s="133"/>
      <c r="D5" s="133"/>
      <c r="E5" s="133"/>
      <c r="F5" s="190"/>
      <c r="G5" s="178"/>
      <c r="H5" s="191"/>
      <c r="I5" s="191">
        <f>I4+(I6-I3)/3</f>
        <v>0.13833333333333334</v>
      </c>
      <c r="J5" s="176"/>
      <c r="K5" s="176">
        <f>K4+(K6-K3)/3</f>
        <v>0.13333333333333333</v>
      </c>
      <c r="L5" s="133"/>
      <c r="M5" s="133"/>
      <c r="N5" s="133"/>
      <c r="O5" s="133"/>
      <c r="P5" s="133"/>
      <c r="Q5" s="132"/>
      <c r="V5" s="195" t="b">
        <f t="shared" si="1"/>
        <v>1</v>
      </c>
      <c r="W5" s="195" t="b">
        <f t="shared" si="2"/>
        <v>1</v>
      </c>
      <c r="X5" s="195" t="b">
        <f t="shared" si="3"/>
        <v>1</v>
      </c>
      <c r="Y5" s="195" t="b">
        <f t="shared" si="4"/>
        <v>1</v>
      </c>
    </row>
    <row r="6" spans="1:25">
      <c r="A6" s="132" t="s">
        <v>8</v>
      </c>
      <c r="B6" s="133">
        <f t="shared" ref="B6:E7" si="5">B3+M6</f>
        <v>509546448.64000005</v>
      </c>
      <c r="C6" s="133">
        <f t="shared" si="5"/>
        <v>109245702.31</v>
      </c>
      <c r="D6" s="133">
        <f t="shared" si="5"/>
        <v>61314978.560000002</v>
      </c>
      <c r="E6" s="133">
        <f t="shared" si="5"/>
        <v>205909754.22999999</v>
      </c>
      <c r="F6" s="190">
        <f>SUM(B6:E6)</f>
        <v>886016883.74000001</v>
      </c>
      <c r="G6" s="178"/>
      <c r="H6" s="191">
        <f>ROUND(F6/$L$3,3)</f>
        <v>0.16600000000000001</v>
      </c>
      <c r="I6" s="191">
        <f>H6</f>
        <v>0.16600000000000001</v>
      </c>
      <c r="J6" s="176">
        <f>ROUND(G7/$L$4,3)</f>
        <v>0.16</v>
      </c>
      <c r="K6" s="176">
        <f>J6</f>
        <v>0.16</v>
      </c>
      <c r="L6" s="133"/>
      <c r="M6" s="133">
        <v>254733008.29000002</v>
      </c>
      <c r="N6" s="133">
        <v>54421429.550000004</v>
      </c>
      <c r="O6" s="133">
        <v>30555305.060000002</v>
      </c>
      <c r="P6" s="133">
        <v>102761841.98999999</v>
      </c>
      <c r="Q6" s="130"/>
      <c r="R6">
        <v>254733008.29000002</v>
      </c>
      <c r="S6">
        <v>54421429.550000004</v>
      </c>
      <c r="T6">
        <v>30555305.060000002</v>
      </c>
      <c r="U6">
        <v>102761841.98999999</v>
      </c>
      <c r="V6" s="195" t="b">
        <f t="shared" si="1"/>
        <v>1</v>
      </c>
      <c r="W6" s="195" t="b">
        <f t="shared" si="2"/>
        <v>1</v>
      </c>
      <c r="X6" s="195" t="b">
        <f t="shared" si="3"/>
        <v>1</v>
      </c>
      <c r="Y6" s="195" t="b">
        <f t="shared" si="4"/>
        <v>1</v>
      </c>
    </row>
    <row r="7" spans="1:25">
      <c r="A7" s="132"/>
      <c r="B7" s="177">
        <f t="shared" si="5"/>
        <v>525707450.72999996</v>
      </c>
      <c r="C7" s="177">
        <f t="shared" si="5"/>
        <v>101385951.37</v>
      </c>
      <c r="D7" s="177">
        <f t="shared" si="5"/>
        <v>63218571.369999997</v>
      </c>
      <c r="E7" s="178">
        <f t="shared" si="5"/>
        <v>213514384.56</v>
      </c>
      <c r="F7" s="190"/>
      <c r="G7" s="178">
        <f>SUM(B7:E7)</f>
        <v>903826358.02999997</v>
      </c>
      <c r="H7" s="191"/>
      <c r="I7" s="191">
        <f>I6+(I9-I6)/3</f>
        <v>0.19366666666666668</v>
      </c>
      <c r="J7" s="176"/>
      <c r="K7" s="176">
        <f>K6+(K9-K6)/3</f>
        <v>0.18666666666666668</v>
      </c>
      <c r="L7" s="177"/>
      <c r="M7" s="177">
        <v>263095384.94999999</v>
      </c>
      <c r="N7" s="177">
        <v>50537867.729999997</v>
      </c>
      <c r="O7" s="177">
        <v>31603698.199999996</v>
      </c>
      <c r="P7" s="177">
        <v>106818045.59999999</v>
      </c>
      <c r="Q7" s="191">
        <f>G7/F6-1</f>
        <v>2.0100603743377521E-2</v>
      </c>
      <c r="V7" s="195" t="b">
        <f t="shared" si="1"/>
        <v>0</v>
      </c>
      <c r="W7" s="195" t="b">
        <f t="shared" si="2"/>
        <v>0</v>
      </c>
      <c r="X7" s="195" t="b">
        <f t="shared" si="3"/>
        <v>0</v>
      </c>
      <c r="Y7" s="195" t="b">
        <f t="shared" si="4"/>
        <v>0</v>
      </c>
    </row>
    <row r="8" spans="1:25">
      <c r="A8" s="132"/>
      <c r="B8" s="133"/>
      <c r="C8" s="133"/>
      <c r="D8" s="133"/>
      <c r="E8" s="133"/>
      <c r="F8" s="190"/>
      <c r="G8" s="178"/>
      <c r="H8" s="191"/>
      <c r="I8" s="191">
        <f>I7+(I9-I6)/3</f>
        <v>0.22133333333333335</v>
      </c>
      <c r="J8" s="176"/>
      <c r="K8" s="176">
        <f>K7+(K9-K6)/3</f>
        <v>0.21333333333333335</v>
      </c>
      <c r="L8" s="133"/>
      <c r="M8" s="133"/>
      <c r="N8" s="133"/>
      <c r="O8" s="133"/>
      <c r="P8" s="133"/>
      <c r="Q8" s="132"/>
      <c r="V8" s="195" t="b">
        <f t="shared" si="1"/>
        <v>1</v>
      </c>
      <c r="W8" s="195" t="b">
        <f t="shared" si="2"/>
        <v>1</v>
      </c>
      <c r="X8" s="195" t="b">
        <f t="shared" si="3"/>
        <v>1</v>
      </c>
      <c r="Y8" s="195" t="b">
        <f t="shared" si="4"/>
        <v>1</v>
      </c>
    </row>
    <row r="9" spans="1:25">
      <c r="A9" s="132" t="s">
        <v>9</v>
      </c>
      <c r="B9" s="133">
        <f t="shared" ref="B9:E10" si="6">B6+M9</f>
        <v>763049039.57000005</v>
      </c>
      <c r="C9" s="133">
        <f t="shared" si="6"/>
        <v>163201330.57999998</v>
      </c>
      <c r="D9" s="133">
        <f t="shared" si="6"/>
        <v>92105509.859999999</v>
      </c>
      <c r="E9" s="133">
        <f t="shared" si="6"/>
        <v>309738771.39999998</v>
      </c>
      <c r="F9" s="190">
        <f>SUM(B9:E9)</f>
        <v>1328094651.4100001</v>
      </c>
      <c r="G9" s="178"/>
      <c r="H9" s="191">
        <f>ROUND(F9/$L$3,3)</f>
        <v>0.249</v>
      </c>
      <c r="I9" s="191">
        <f>H9</f>
        <v>0.249</v>
      </c>
      <c r="J9" s="176">
        <f>ROUND(G10/$L$4,3)</f>
        <v>0.24</v>
      </c>
      <c r="K9" s="176">
        <f>J9</f>
        <v>0.24</v>
      </c>
      <c r="L9" s="133"/>
      <c r="M9" s="133">
        <v>253502590.92999998</v>
      </c>
      <c r="N9" s="133">
        <v>53955628.269999996</v>
      </c>
      <c r="O9" s="133">
        <v>30790531.299999997</v>
      </c>
      <c r="P9" s="133">
        <v>103829017.17000002</v>
      </c>
      <c r="Q9" s="130"/>
      <c r="R9">
        <v>253502590.92999998</v>
      </c>
      <c r="S9">
        <v>53955628.269999996</v>
      </c>
      <c r="T9">
        <v>30790531.299999997</v>
      </c>
      <c r="U9">
        <v>103829017.17000002</v>
      </c>
      <c r="V9" s="195" t="b">
        <f t="shared" si="1"/>
        <v>1</v>
      </c>
      <c r="W9" s="195" t="b">
        <f t="shared" si="2"/>
        <v>1</v>
      </c>
      <c r="X9" s="195" t="b">
        <f t="shared" si="3"/>
        <v>1</v>
      </c>
      <c r="Y9" s="195" t="b">
        <f t="shared" si="4"/>
        <v>1</v>
      </c>
    </row>
    <row r="10" spans="1:25">
      <c r="A10" s="132"/>
      <c r="B10" s="177">
        <f t="shared" si="6"/>
        <v>788029713.24000001</v>
      </c>
      <c r="C10" s="177">
        <f t="shared" si="6"/>
        <v>151434500.78</v>
      </c>
      <c r="D10" s="177">
        <f t="shared" si="6"/>
        <v>95039217.159999996</v>
      </c>
      <c r="E10" s="178">
        <f t="shared" si="6"/>
        <v>321530545.51999998</v>
      </c>
      <c r="F10" s="190"/>
      <c r="G10" s="178">
        <f>SUM(B10:E10)</f>
        <v>1356033976.6999998</v>
      </c>
      <c r="H10" s="191"/>
      <c r="I10" s="191">
        <f>I9+(I12-I9)/3</f>
        <v>0.27666666666666667</v>
      </c>
      <c r="J10" s="176"/>
      <c r="K10" s="176">
        <f>K9+(K12-K9)/3</f>
        <v>0.26633333333333331</v>
      </c>
      <c r="L10" s="177"/>
      <c r="M10" s="177">
        <v>262322262.50999999</v>
      </c>
      <c r="N10" s="177">
        <v>50048549.409999996</v>
      </c>
      <c r="O10" s="177">
        <v>31820645.790000007</v>
      </c>
      <c r="P10" s="177">
        <v>108016160.95999999</v>
      </c>
      <c r="Q10" s="191">
        <f>G10/F9-1</f>
        <v>2.1037149167295599E-2</v>
      </c>
      <c r="V10" s="195" t="b">
        <f t="shared" si="1"/>
        <v>0</v>
      </c>
      <c r="W10" s="195" t="b">
        <f t="shared" si="2"/>
        <v>0</v>
      </c>
      <c r="X10" s="195" t="b">
        <f t="shared" si="3"/>
        <v>0</v>
      </c>
      <c r="Y10" s="195" t="b">
        <f t="shared" si="4"/>
        <v>0</v>
      </c>
    </row>
    <row r="11" spans="1:25">
      <c r="A11" s="132"/>
      <c r="B11" s="133"/>
      <c r="C11" s="133"/>
      <c r="D11" s="133"/>
      <c r="E11" s="133"/>
      <c r="F11" s="190"/>
      <c r="G11" s="178"/>
      <c r="H11" s="191"/>
      <c r="I11" s="191">
        <f>I10+(I12-I9)/3</f>
        <v>0.30433333333333334</v>
      </c>
      <c r="J11" s="176"/>
      <c r="K11" s="176">
        <f>K10+(K12-K9)/3</f>
        <v>0.29266666666666663</v>
      </c>
      <c r="L11" s="133"/>
      <c r="M11" s="133"/>
      <c r="N11" s="133"/>
      <c r="O11" s="133"/>
      <c r="P11" s="133"/>
      <c r="Q11" s="132"/>
      <c r="V11" s="195" t="b">
        <f t="shared" si="1"/>
        <v>1</v>
      </c>
      <c r="W11" s="195" t="b">
        <f t="shared" si="2"/>
        <v>1</v>
      </c>
      <c r="X11" s="195" t="b">
        <f t="shared" si="3"/>
        <v>1</v>
      </c>
      <c r="Y11" s="195" t="b">
        <f t="shared" si="4"/>
        <v>1</v>
      </c>
    </row>
    <row r="12" spans="1:25">
      <c r="A12" s="132" t="s">
        <v>10</v>
      </c>
      <c r="B12" s="133">
        <f t="shared" ref="B12:E13" si="7">B9+M12</f>
        <v>1017026111.1200001</v>
      </c>
      <c r="C12" s="133">
        <f t="shared" si="7"/>
        <v>216875989.53999996</v>
      </c>
      <c r="D12" s="133">
        <f t="shared" si="7"/>
        <v>123099990.94</v>
      </c>
      <c r="E12" s="133">
        <f t="shared" si="7"/>
        <v>414363830.60000002</v>
      </c>
      <c r="F12" s="190">
        <f>SUM(B12:E12)</f>
        <v>1771365922.2000003</v>
      </c>
      <c r="G12" s="178"/>
      <c r="H12" s="191">
        <f>ROUND(F12/$L$3,3)</f>
        <v>0.33200000000000002</v>
      </c>
      <c r="I12" s="191">
        <f>H12</f>
        <v>0.33200000000000002</v>
      </c>
      <c r="J12" s="176">
        <f>ROUND(G13/$L$4,3)</f>
        <v>0.31900000000000001</v>
      </c>
      <c r="K12" s="176">
        <f>J12</f>
        <v>0.31900000000000001</v>
      </c>
      <c r="L12" s="133"/>
      <c r="M12" s="133">
        <v>253977071.55000001</v>
      </c>
      <c r="N12" s="133">
        <v>53674658.959999993</v>
      </c>
      <c r="O12" s="133">
        <v>30994481.079999998</v>
      </c>
      <c r="P12" s="133">
        <v>104625059.20000002</v>
      </c>
      <c r="Q12" s="130"/>
      <c r="R12">
        <v>253977071.55000001</v>
      </c>
      <c r="S12">
        <v>53674658.959999993</v>
      </c>
      <c r="T12">
        <v>30994481.079999998</v>
      </c>
      <c r="U12">
        <v>104625059.20000002</v>
      </c>
      <c r="V12" s="195" t="b">
        <f t="shared" si="1"/>
        <v>1</v>
      </c>
      <c r="W12" s="195" t="b">
        <f t="shared" si="2"/>
        <v>1</v>
      </c>
      <c r="X12" s="195" t="b">
        <f t="shared" si="3"/>
        <v>1</v>
      </c>
      <c r="Y12" s="195" t="b">
        <f t="shared" si="4"/>
        <v>1</v>
      </c>
    </row>
    <row r="13" spans="1:25">
      <c r="A13" s="132"/>
      <c r="B13" s="177">
        <f t="shared" si="7"/>
        <v>1050360644.8099999</v>
      </c>
      <c r="C13" s="177">
        <f t="shared" si="7"/>
        <v>201013845.19</v>
      </c>
      <c r="D13" s="177">
        <f t="shared" si="7"/>
        <v>126742843.41999999</v>
      </c>
      <c r="E13" s="178">
        <f t="shared" si="7"/>
        <v>429936462.83999997</v>
      </c>
      <c r="F13" s="190"/>
      <c r="G13" s="178">
        <f>SUM(B13:E13)</f>
        <v>1808053796.26</v>
      </c>
      <c r="H13" s="191"/>
      <c r="I13" s="191">
        <f>I12+(I15-I12)/3</f>
        <v>0.35966666666666669</v>
      </c>
      <c r="J13" s="176"/>
      <c r="K13" s="176">
        <f>K12+(K15-K12)/3</f>
        <v>0.34566666666666668</v>
      </c>
      <c r="L13" s="177"/>
      <c r="M13" s="177">
        <v>262330931.56999999</v>
      </c>
      <c r="N13" s="177">
        <v>49579344.410000004</v>
      </c>
      <c r="O13" s="177">
        <v>31703626.259999998</v>
      </c>
      <c r="P13" s="177">
        <v>108405917.31999999</v>
      </c>
      <c r="Q13" s="191">
        <f>G13/F12-1</f>
        <v>2.0711629144606114E-2</v>
      </c>
      <c r="V13" s="195" t="b">
        <f t="shared" si="1"/>
        <v>0</v>
      </c>
      <c r="W13" s="195" t="b">
        <f t="shared" si="2"/>
        <v>0</v>
      </c>
      <c r="X13" s="195" t="b">
        <f t="shared" si="3"/>
        <v>0</v>
      </c>
      <c r="Y13" s="195" t="b">
        <f t="shared" si="4"/>
        <v>0</v>
      </c>
    </row>
    <row r="14" spans="1:25">
      <c r="A14" s="132"/>
      <c r="B14" s="133"/>
      <c r="C14" s="133"/>
      <c r="D14" s="133"/>
      <c r="E14" s="133"/>
      <c r="F14" s="190"/>
      <c r="G14" s="178"/>
      <c r="H14" s="191"/>
      <c r="I14" s="191">
        <f>I13+(I15-I12)/3</f>
        <v>0.38733333333333336</v>
      </c>
      <c r="J14" s="176"/>
      <c r="K14" s="176">
        <f>K13+(K15-K12)/3</f>
        <v>0.37233333333333335</v>
      </c>
      <c r="L14" s="133"/>
      <c r="M14" s="133"/>
      <c r="N14" s="133"/>
      <c r="O14" s="133"/>
      <c r="P14" s="133"/>
      <c r="Q14" s="132"/>
      <c r="V14" s="195" t="b">
        <f t="shared" si="1"/>
        <v>1</v>
      </c>
      <c r="W14" s="195" t="b">
        <f t="shared" si="2"/>
        <v>1</v>
      </c>
      <c r="X14" s="195" t="b">
        <f t="shared" si="3"/>
        <v>1</v>
      </c>
      <c r="Y14" s="195" t="b">
        <f t="shared" si="4"/>
        <v>1</v>
      </c>
    </row>
    <row r="15" spans="1:25">
      <c r="A15" s="132" t="s">
        <v>11</v>
      </c>
      <c r="B15" s="133">
        <f t="shared" ref="B15:E16" si="8">B12+M15</f>
        <v>1271046497.9300001</v>
      </c>
      <c r="C15" s="133">
        <f t="shared" si="8"/>
        <v>270039560.54999995</v>
      </c>
      <c r="D15" s="133">
        <f t="shared" si="8"/>
        <v>154137522.75999999</v>
      </c>
      <c r="E15" s="133">
        <f t="shared" si="8"/>
        <v>518812723.74000001</v>
      </c>
      <c r="F15" s="190">
        <f>SUM(B15:E15)</f>
        <v>2214036304.98</v>
      </c>
      <c r="G15" s="178"/>
      <c r="H15" s="191">
        <f>ROUND(F15/$L$3,3)</f>
        <v>0.41499999999999998</v>
      </c>
      <c r="I15" s="191">
        <f>H15</f>
        <v>0.41499999999999998</v>
      </c>
      <c r="J15" s="176">
        <f>ROUND(G16/$L$4,3)</f>
        <v>0.39900000000000002</v>
      </c>
      <c r="K15" s="176">
        <f>J15</f>
        <v>0.39900000000000002</v>
      </c>
      <c r="L15" s="133"/>
      <c r="M15" s="133">
        <v>254020386.81000003</v>
      </c>
      <c r="N15" s="133">
        <v>53163571.010000005</v>
      </c>
      <c r="O15" s="133">
        <v>31037531.820000004</v>
      </c>
      <c r="P15" s="133">
        <v>104448893.13999999</v>
      </c>
      <c r="Q15" s="130"/>
      <c r="R15">
        <v>254020386.81000003</v>
      </c>
      <c r="S15">
        <v>53163571.010000005</v>
      </c>
      <c r="T15">
        <v>31037531.790000003</v>
      </c>
      <c r="U15">
        <v>104448893.13999999</v>
      </c>
      <c r="V15" s="195" t="b">
        <f t="shared" si="1"/>
        <v>1</v>
      </c>
      <c r="W15" s="195" t="b">
        <f t="shared" si="2"/>
        <v>1</v>
      </c>
      <c r="X15" s="195" t="b">
        <f t="shared" si="3"/>
        <v>0</v>
      </c>
      <c r="Y15" s="195" t="b">
        <f t="shared" si="4"/>
        <v>1</v>
      </c>
    </row>
    <row r="16" spans="1:25">
      <c r="A16" s="132"/>
      <c r="B16" s="177">
        <f t="shared" si="8"/>
        <v>1313494029.3</v>
      </c>
      <c r="C16" s="177">
        <f t="shared" si="8"/>
        <v>250150266.06</v>
      </c>
      <c r="D16" s="177">
        <f t="shared" si="8"/>
        <v>158538509.09999999</v>
      </c>
      <c r="E16" s="178">
        <f t="shared" si="8"/>
        <v>538862437.55999994</v>
      </c>
      <c r="F16" s="190"/>
      <c r="G16" s="178">
        <f>SUM(B16:E16)</f>
        <v>2261045242.0199995</v>
      </c>
      <c r="H16" s="191"/>
      <c r="I16" s="191">
        <f>I15+(I18-I15)/3</f>
        <v>0.44266666666666665</v>
      </c>
      <c r="J16" s="176"/>
      <c r="K16" s="176">
        <f>K15+(K18-K15)/3</f>
        <v>0.42599999999999999</v>
      </c>
      <c r="L16" s="177"/>
      <c r="M16" s="177">
        <v>263133384.49000004</v>
      </c>
      <c r="N16" s="177">
        <v>49136420.869999997</v>
      </c>
      <c r="O16" s="177">
        <v>31795665.68</v>
      </c>
      <c r="P16" s="177">
        <v>108925974.72</v>
      </c>
      <c r="Q16" s="191">
        <f>G16/F15-1</f>
        <v>2.123223405788921E-2</v>
      </c>
      <c r="V16" s="195" t="b">
        <f t="shared" si="1"/>
        <v>0</v>
      </c>
      <c r="W16" s="195" t="b">
        <f t="shared" si="2"/>
        <v>0</v>
      </c>
      <c r="X16" s="195" t="b">
        <f t="shared" si="3"/>
        <v>0</v>
      </c>
      <c r="Y16" s="195" t="b">
        <f t="shared" si="4"/>
        <v>0</v>
      </c>
    </row>
    <row r="17" spans="1:25">
      <c r="A17" s="132"/>
      <c r="B17" s="133"/>
      <c r="C17" s="133"/>
      <c r="D17" s="133"/>
      <c r="E17" s="133"/>
      <c r="F17" s="190"/>
      <c r="G17" s="178"/>
      <c r="H17" s="191"/>
      <c r="I17" s="191">
        <f>I16+(I18-I15)/3</f>
        <v>0.47033333333333333</v>
      </c>
      <c r="J17" s="176"/>
      <c r="K17" s="176">
        <f>K16+(K18-K15)/3</f>
        <v>0.45299999999999996</v>
      </c>
      <c r="L17" s="133"/>
      <c r="M17" s="133"/>
      <c r="N17" s="133"/>
      <c r="O17" s="133"/>
      <c r="P17" s="133"/>
      <c r="Q17" s="132"/>
      <c r="V17" s="195" t="b">
        <f t="shared" si="1"/>
        <v>1</v>
      </c>
      <c r="W17" s="195" t="b">
        <f t="shared" si="2"/>
        <v>1</v>
      </c>
      <c r="X17" s="195" t="b">
        <f t="shared" si="3"/>
        <v>1</v>
      </c>
      <c r="Y17" s="195" t="b">
        <f t="shared" si="4"/>
        <v>1</v>
      </c>
    </row>
    <row r="18" spans="1:25">
      <c r="A18" s="132" t="s">
        <v>12</v>
      </c>
      <c r="B18" s="133">
        <f t="shared" ref="B18:E19" si="9">B15+M18</f>
        <v>1525952189.4200001</v>
      </c>
      <c r="C18" s="133">
        <f t="shared" si="9"/>
        <v>323049372.80999994</v>
      </c>
      <c r="D18" s="133">
        <f t="shared" si="9"/>
        <v>185268748.82999998</v>
      </c>
      <c r="E18" s="133">
        <f t="shared" si="9"/>
        <v>623284635.13999999</v>
      </c>
      <c r="F18" s="190">
        <f>SUM(B18:E18)</f>
        <v>2657554946.1999998</v>
      </c>
      <c r="G18" s="178"/>
      <c r="H18" s="191">
        <f>ROUND(F18/$L$3,3)</f>
        <v>0.498</v>
      </c>
      <c r="I18" s="191">
        <f>H18</f>
        <v>0.498</v>
      </c>
      <c r="J18" s="176">
        <f>ROUND(G19/$L$4,3)</f>
        <v>0.48</v>
      </c>
      <c r="K18" s="176">
        <f>J18</f>
        <v>0.48</v>
      </c>
      <c r="L18" s="177"/>
      <c r="M18" s="133">
        <v>254905691.49000001</v>
      </c>
      <c r="N18" s="133">
        <v>53009812.260000005</v>
      </c>
      <c r="O18" s="133">
        <v>31131226.07</v>
      </c>
      <c r="P18" s="133">
        <v>104471911.40000001</v>
      </c>
      <c r="Q18" s="130"/>
      <c r="R18">
        <v>254905691.49000001</v>
      </c>
      <c r="S18">
        <v>53009812.260000005</v>
      </c>
      <c r="T18">
        <v>31131226.07</v>
      </c>
      <c r="U18">
        <v>104471911.40000001</v>
      </c>
      <c r="V18" s="195" t="b">
        <f t="shared" si="1"/>
        <v>1</v>
      </c>
      <c r="W18" s="195" t="b">
        <f t="shared" si="2"/>
        <v>1</v>
      </c>
      <c r="X18" s="195" t="b">
        <f t="shared" si="3"/>
        <v>1</v>
      </c>
      <c r="Y18" s="195" t="b">
        <f t="shared" si="4"/>
        <v>1</v>
      </c>
    </row>
    <row r="19" spans="1:25">
      <c r="A19" s="132"/>
      <c r="B19" s="177">
        <f t="shared" si="9"/>
        <v>1577617833.0899999</v>
      </c>
      <c r="C19" s="177">
        <f t="shared" si="9"/>
        <v>298770435.23000002</v>
      </c>
      <c r="D19" s="177">
        <f t="shared" si="9"/>
        <v>190542637.96000001</v>
      </c>
      <c r="E19" s="178">
        <f t="shared" si="9"/>
        <v>648720744.56999993</v>
      </c>
      <c r="F19" s="190"/>
      <c r="G19" s="178">
        <f>SUM(B19:E19)</f>
        <v>2715651650.8499999</v>
      </c>
      <c r="H19" s="191"/>
      <c r="I19" s="191">
        <f>I18+(I21-I18)/3</f>
        <v>0.52566666666666662</v>
      </c>
      <c r="J19" s="176"/>
      <c r="K19" s="176"/>
      <c r="L19" s="177"/>
      <c r="M19" s="200">
        <v>264123803.79000002</v>
      </c>
      <c r="N19" s="200">
        <v>48620169.170000002</v>
      </c>
      <c r="O19" s="200">
        <v>32004128.860000003</v>
      </c>
      <c r="P19" s="200">
        <v>109858307.00999999</v>
      </c>
      <c r="Q19" s="191">
        <f>G19/F18-1</f>
        <v>2.1860960855417888E-2</v>
      </c>
      <c r="V19" s="195" t="b">
        <f t="shared" si="1"/>
        <v>0</v>
      </c>
      <c r="W19" s="195" t="b">
        <f t="shared" si="2"/>
        <v>0</v>
      </c>
      <c r="X19" s="195" t="b">
        <f t="shared" si="3"/>
        <v>0</v>
      </c>
      <c r="Y19" s="195" t="b">
        <f t="shared" si="4"/>
        <v>0</v>
      </c>
    </row>
    <row r="20" spans="1:25">
      <c r="A20" s="132"/>
      <c r="B20" s="133"/>
      <c r="C20" s="133"/>
      <c r="D20" s="133"/>
      <c r="E20" s="133"/>
      <c r="F20" s="190"/>
      <c r="G20" s="178"/>
      <c r="H20" s="191"/>
      <c r="I20" s="191">
        <f>I19+(I21-I18)/3</f>
        <v>0.55333333333333323</v>
      </c>
      <c r="J20" s="176"/>
      <c r="K20" s="176"/>
      <c r="L20" s="133"/>
      <c r="M20" s="133"/>
      <c r="N20" s="133"/>
      <c r="O20" s="133"/>
      <c r="P20" s="133"/>
      <c r="Q20" s="132"/>
      <c r="V20" s="195" t="b">
        <f t="shared" si="1"/>
        <v>1</v>
      </c>
      <c r="W20" s="195" t="b">
        <f t="shared" si="2"/>
        <v>1</v>
      </c>
      <c r="X20" s="195" t="b">
        <f t="shared" si="3"/>
        <v>1</v>
      </c>
      <c r="Y20" s="195" t="b">
        <f t="shared" si="4"/>
        <v>1</v>
      </c>
    </row>
    <row r="21" spans="1:25">
      <c r="A21" s="132" t="s">
        <v>13</v>
      </c>
      <c r="B21" s="133">
        <f>B18+M21</f>
        <v>1782421557.8200002</v>
      </c>
      <c r="C21" s="133">
        <f>C18+N21</f>
        <v>375259700.73999995</v>
      </c>
      <c r="D21" s="133">
        <f>D18+O21</f>
        <v>216479757.61999997</v>
      </c>
      <c r="E21" s="133">
        <f>E18+P21</f>
        <v>728520371.41999996</v>
      </c>
      <c r="F21" s="190">
        <f>SUM(B21:E21)</f>
        <v>3102681387.5999999</v>
      </c>
      <c r="G21" s="178"/>
      <c r="H21" s="191">
        <f>ROUND(F21/$L$3,3)</f>
        <v>0.58099999999999996</v>
      </c>
      <c r="I21" s="191">
        <f>H21</f>
        <v>0.58099999999999996</v>
      </c>
      <c r="J21" s="176"/>
      <c r="K21" s="176"/>
      <c r="L21" s="177"/>
      <c r="M21" s="133">
        <v>256469368.39999998</v>
      </c>
      <c r="N21" s="133">
        <v>52210327.929999992</v>
      </c>
      <c r="O21" s="133">
        <v>31211008.789999999</v>
      </c>
      <c r="P21" s="133">
        <v>105235736.28</v>
      </c>
      <c r="Q21" s="130"/>
      <c r="R21">
        <v>256469368.39999998</v>
      </c>
      <c r="S21">
        <v>52210327.929999992</v>
      </c>
      <c r="T21">
        <v>31211008.789999999</v>
      </c>
      <c r="U21">
        <v>105235736.28</v>
      </c>
      <c r="V21" s="195" t="b">
        <f t="shared" si="1"/>
        <v>1</v>
      </c>
      <c r="W21" s="195" t="b">
        <f t="shared" si="2"/>
        <v>1</v>
      </c>
      <c r="X21" s="195" t="b">
        <f t="shared" si="3"/>
        <v>1</v>
      </c>
      <c r="Y21" s="195" t="b">
        <f t="shared" si="4"/>
        <v>1</v>
      </c>
    </row>
    <row r="22" spans="1:25">
      <c r="A22" s="132"/>
      <c r="B22" s="177"/>
      <c r="C22" s="177"/>
      <c r="D22" s="177"/>
      <c r="E22" s="178"/>
      <c r="F22" s="190"/>
      <c r="G22" s="178"/>
      <c r="H22" s="191"/>
      <c r="I22" s="191">
        <f>I21+(I24-I21)/3</f>
        <v>0.60899999999999999</v>
      </c>
      <c r="J22" s="176"/>
      <c r="K22" s="176"/>
      <c r="L22" s="177"/>
      <c r="M22" s="177"/>
      <c r="N22" s="177"/>
      <c r="O22" s="177"/>
      <c r="P22" s="177"/>
      <c r="Q22" s="191">
        <f>G22/F21-1</f>
        <v>-1</v>
      </c>
      <c r="V22" s="195" t="b">
        <f t="shared" si="1"/>
        <v>1</v>
      </c>
      <c r="W22" s="195" t="b">
        <f t="shared" si="2"/>
        <v>1</v>
      </c>
      <c r="X22" s="195" t="b">
        <f t="shared" si="3"/>
        <v>1</v>
      </c>
      <c r="Y22" s="195" t="b">
        <f t="shared" si="4"/>
        <v>1</v>
      </c>
    </row>
    <row r="23" spans="1:25">
      <c r="A23" s="132"/>
      <c r="B23" s="133"/>
      <c r="C23" s="133"/>
      <c r="D23" s="133"/>
      <c r="E23" s="133"/>
      <c r="F23" s="190"/>
      <c r="G23" s="178"/>
      <c r="H23" s="191"/>
      <c r="I23" s="191">
        <f>I22+(I24-I21)/3</f>
        <v>0.63700000000000001</v>
      </c>
      <c r="J23" s="176"/>
      <c r="K23" s="176"/>
      <c r="L23" s="133"/>
      <c r="M23" s="133"/>
      <c r="N23" s="133"/>
      <c r="O23" s="133"/>
      <c r="P23" s="133"/>
      <c r="Q23" s="132"/>
      <c r="V23" s="195" t="b">
        <f t="shared" si="1"/>
        <v>1</v>
      </c>
      <c r="W23" s="195" t="b">
        <f t="shared" si="2"/>
        <v>1</v>
      </c>
      <c r="X23" s="195" t="b">
        <f t="shared" si="3"/>
        <v>1</v>
      </c>
      <c r="Y23" s="195" t="b">
        <f t="shared" si="4"/>
        <v>1</v>
      </c>
    </row>
    <row r="24" spans="1:25">
      <c r="A24" s="132" t="s">
        <v>14</v>
      </c>
      <c r="B24" s="133">
        <f>B21+M24</f>
        <v>2039715273.0500002</v>
      </c>
      <c r="C24" s="133">
        <f>C21+N24</f>
        <v>427163086.12999994</v>
      </c>
      <c r="D24" s="133">
        <f>D21+O24</f>
        <v>247402048.20999998</v>
      </c>
      <c r="E24" s="133">
        <f>E21+P24</f>
        <v>834319311.62</v>
      </c>
      <c r="F24" s="190">
        <f>SUM(B24:E24)</f>
        <v>3548599719.0100002</v>
      </c>
      <c r="G24" s="178"/>
      <c r="H24" s="191">
        <f>ROUND(F24/$L$3,3)</f>
        <v>0.66500000000000004</v>
      </c>
      <c r="I24" s="191">
        <f>H24</f>
        <v>0.66500000000000004</v>
      </c>
      <c r="J24" s="176"/>
      <c r="K24" s="176"/>
      <c r="L24" s="177"/>
      <c r="M24" s="133">
        <v>257293715.23000005</v>
      </c>
      <c r="N24" s="133">
        <v>51903385.389999993</v>
      </c>
      <c r="O24" s="133">
        <v>30922290.589999996</v>
      </c>
      <c r="P24" s="133">
        <v>105798940.2</v>
      </c>
      <c r="Q24" s="130"/>
      <c r="R24">
        <v>257293715.23000005</v>
      </c>
      <c r="S24">
        <v>51903385.389999993</v>
      </c>
      <c r="T24">
        <v>30922290.589999996</v>
      </c>
      <c r="U24">
        <v>105798940.2</v>
      </c>
      <c r="V24" s="195" t="b">
        <f t="shared" si="1"/>
        <v>1</v>
      </c>
      <c r="W24" s="195" t="b">
        <f t="shared" si="2"/>
        <v>1</v>
      </c>
      <c r="X24" s="195" t="b">
        <f t="shared" si="3"/>
        <v>1</v>
      </c>
      <c r="Y24" s="195" t="b">
        <f t="shared" si="4"/>
        <v>1</v>
      </c>
    </row>
    <row r="25" spans="1:25">
      <c r="A25" s="132"/>
      <c r="B25" s="177"/>
      <c r="C25" s="177"/>
      <c r="D25" s="177"/>
      <c r="E25" s="178"/>
      <c r="F25" s="190"/>
      <c r="G25" s="178"/>
      <c r="H25" s="191"/>
      <c r="I25" s="191">
        <f>I24+(I27-I24)/3</f>
        <v>0.69266666666666665</v>
      </c>
      <c r="J25" s="176"/>
      <c r="K25" s="176"/>
      <c r="L25" s="177"/>
      <c r="M25" s="177"/>
      <c r="N25" s="177"/>
      <c r="O25" s="177"/>
      <c r="P25" s="177"/>
      <c r="Q25" s="191">
        <f>G25/F24-1</f>
        <v>-1</v>
      </c>
      <c r="V25" s="195" t="b">
        <f t="shared" si="1"/>
        <v>1</v>
      </c>
      <c r="W25" s="195" t="b">
        <f t="shared" si="2"/>
        <v>1</v>
      </c>
      <c r="X25" s="195" t="b">
        <f t="shared" si="3"/>
        <v>1</v>
      </c>
      <c r="Y25" s="195" t="b">
        <f t="shared" si="4"/>
        <v>1</v>
      </c>
    </row>
    <row r="26" spans="1:25">
      <c r="A26" s="132"/>
      <c r="B26" s="133"/>
      <c r="C26" s="133"/>
      <c r="D26" s="133"/>
      <c r="E26" s="133"/>
      <c r="F26" s="190"/>
      <c r="G26" s="178"/>
      <c r="H26" s="191"/>
      <c r="I26" s="191">
        <f>I25+(I27-I24)/3</f>
        <v>0.72033333333333327</v>
      </c>
      <c r="J26" s="176"/>
      <c r="K26" s="176"/>
      <c r="L26" s="133"/>
      <c r="M26" s="133"/>
      <c r="N26" s="133"/>
      <c r="O26" s="133"/>
      <c r="P26" s="133"/>
      <c r="Q26" s="132"/>
      <c r="V26" s="195" t="b">
        <f t="shared" si="1"/>
        <v>1</v>
      </c>
      <c r="W26" s="195" t="b">
        <f t="shared" si="2"/>
        <v>1</v>
      </c>
      <c r="X26" s="195" t="b">
        <f t="shared" si="3"/>
        <v>1</v>
      </c>
      <c r="Y26" s="195" t="b">
        <f t="shared" si="4"/>
        <v>1</v>
      </c>
    </row>
    <row r="27" spans="1:25">
      <c r="A27" s="132" t="s">
        <v>15</v>
      </c>
      <c r="B27" s="133">
        <f>B24+M27</f>
        <v>2297786924.9200001</v>
      </c>
      <c r="C27" s="133">
        <f>C24+N27</f>
        <v>478733769.8499999</v>
      </c>
      <c r="D27" s="133">
        <f>D24+O27</f>
        <v>278524026.38999999</v>
      </c>
      <c r="E27" s="133">
        <f>E24+P27</f>
        <v>940167552.96000004</v>
      </c>
      <c r="F27" s="190">
        <f>SUM(B27:E27)</f>
        <v>3995212274.1199999</v>
      </c>
      <c r="G27" s="178"/>
      <c r="H27" s="191">
        <f>ROUND(F27/$L$3,3)</f>
        <v>0.748</v>
      </c>
      <c r="I27" s="191">
        <f>H27</f>
        <v>0.748</v>
      </c>
      <c r="J27" s="176"/>
      <c r="K27" s="176"/>
      <c r="L27" s="177"/>
      <c r="M27" s="133">
        <v>258071651.87000003</v>
      </c>
      <c r="N27" s="133">
        <v>51570683.719999999</v>
      </c>
      <c r="O27" s="133">
        <v>31121978.18</v>
      </c>
      <c r="P27" s="133">
        <v>105848241.33999999</v>
      </c>
      <c r="Q27" s="130"/>
      <c r="R27">
        <v>258071651.87000003</v>
      </c>
      <c r="S27">
        <v>51570683.719999999</v>
      </c>
      <c r="T27">
        <v>31121978.18</v>
      </c>
      <c r="U27">
        <v>105848241.33999999</v>
      </c>
      <c r="V27" s="195" t="b">
        <f t="shared" si="1"/>
        <v>1</v>
      </c>
      <c r="W27" s="195" t="b">
        <f t="shared" si="2"/>
        <v>1</v>
      </c>
      <c r="X27" s="195" t="b">
        <f t="shared" si="3"/>
        <v>1</v>
      </c>
      <c r="Y27" s="195" t="b">
        <f t="shared" si="4"/>
        <v>1</v>
      </c>
    </row>
    <row r="28" spans="1:25">
      <c r="A28" s="132"/>
      <c r="B28" s="177"/>
      <c r="C28" s="177"/>
      <c r="D28" s="177"/>
      <c r="E28" s="178"/>
      <c r="F28" s="190"/>
      <c r="G28" s="178"/>
      <c r="H28" s="191"/>
      <c r="I28" s="191">
        <f>I27+(I30-I27)/3</f>
        <v>0.77600000000000002</v>
      </c>
      <c r="J28" s="176"/>
      <c r="K28" s="176"/>
      <c r="L28" s="177"/>
      <c r="M28" s="177"/>
      <c r="N28" s="177"/>
      <c r="O28" s="177"/>
      <c r="P28" s="177"/>
      <c r="Q28" s="191">
        <f>G28/F27-1</f>
        <v>-1</v>
      </c>
      <c r="V28" s="195" t="b">
        <f t="shared" si="1"/>
        <v>1</v>
      </c>
      <c r="W28" s="195" t="b">
        <f t="shared" si="2"/>
        <v>1</v>
      </c>
      <c r="X28" s="195" t="b">
        <f t="shared" si="3"/>
        <v>1</v>
      </c>
      <c r="Y28" s="195" t="b">
        <f t="shared" si="4"/>
        <v>1</v>
      </c>
    </row>
    <row r="29" spans="1:25">
      <c r="A29" s="132"/>
      <c r="B29" s="133"/>
      <c r="C29" s="133"/>
      <c r="D29" s="133"/>
      <c r="E29" s="133"/>
      <c r="F29" s="190"/>
      <c r="G29" s="178"/>
      <c r="H29" s="191"/>
      <c r="I29" s="191">
        <f>I28+(I30-I27)/3</f>
        <v>0.80400000000000005</v>
      </c>
      <c r="J29" s="176"/>
      <c r="K29" s="176"/>
      <c r="L29" s="133"/>
      <c r="M29" s="133"/>
      <c r="N29" s="133"/>
      <c r="O29" s="133"/>
      <c r="P29" s="133"/>
      <c r="Q29" s="132"/>
      <c r="V29" s="195" t="b">
        <f t="shared" si="1"/>
        <v>1</v>
      </c>
      <c r="W29" s="195" t="b">
        <f t="shared" si="2"/>
        <v>1</v>
      </c>
      <c r="X29" s="195" t="b">
        <f t="shared" si="3"/>
        <v>1</v>
      </c>
      <c r="Y29" s="195" t="b">
        <f t="shared" si="4"/>
        <v>1</v>
      </c>
    </row>
    <row r="30" spans="1:25">
      <c r="A30" s="132" t="s">
        <v>16</v>
      </c>
      <c r="B30" s="133">
        <f>B27+M30</f>
        <v>2557225300.7200003</v>
      </c>
      <c r="C30" s="133">
        <f>C27+N30</f>
        <v>530195793.01999992</v>
      </c>
      <c r="D30" s="133">
        <f>D27+O30</f>
        <v>309609640.46999997</v>
      </c>
      <c r="E30" s="133">
        <f>E27+P30</f>
        <v>1046294315.6800001</v>
      </c>
      <c r="F30" s="190">
        <f>SUM(B30:E30)</f>
        <v>4443325049.8900003</v>
      </c>
      <c r="G30" s="178"/>
      <c r="H30" s="191">
        <f>ROUND(F30/$L$3,3)</f>
        <v>0.83199999999999996</v>
      </c>
      <c r="I30" s="191">
        <f>H30</f>
        <v>0.83199999999999996</v>
      </c>
      <c r="J30" s="176"/>
      <c r="K30" s="176"/>
      <c r="L30" s="177"/>
      <c r="M30" s="133">
        <v>259438375.79999998</v>
      </c>
      <c r="N30" s="133">
        <v>51462023.169999994</v>
      </c>
      <c r="O30" s="133">
        <v>31085614.080000002</v>
      </c>
      <c r="P30" s="133">
        <v>106126762.72000001</v>
      </c>
      <c r="Q30" s="130"/>
      <c r="R30">
        <v>259438375.79999998</v>
      </c>
      <c r="S30">
        <v>51462023.169999994</v>
      </c>
      <c r="T30">
        <v>31085614.080000002</v>
      </c>
      <c r="U30">
        <v>106126762.72000001</v>
      </c>
      <c r="V30" s="195" t="b">
        <f t="shared" si="1"/>
        <v>1</v>
      </c>
      <c r="W30" s="195" t="b">
        <f t="shared" si="2"/>
        <v>1</v>
      </c>
      <c r="X30" s="195" t="b">
        <f t="shared" si="3"/>
        <v>1</v>
      </c>
      <c r="Y30" s="195" t="b">
        <f t="shared" si="4"/>
        <v>1</v>
      </c>
    </row>
    <row r="31" spans="1:25">
      <c r="A31" s="132"/>
      <c r="B31" s="177"/>
      <c r="C31" s="177"/>
      <c r="D31" s="177"/>
      <c r="E31" s="178"/>
      <c r="F31" s="190"/>
      <c r="G31" s="178"/>
      <c r="H31" s="191"/>
      <c r="I31" s="191">
        <f>I30+(I33-I30)/3</f>
        <v>0.86</v>
      </c>
      <c r="J31" s="176"/>
      <c r="K31" s="176"/>
      <c r="L31" s="177"/>
      <c r="M31" s="177"/>
      <c r="N31" s="177"/>
      <c r="O31" s="177"/>
      <c r="P31" s="177"/>
      <c r="Q31" s="191">
        <f>G31/F30-1</f>
        <v>-1</v>
      </c>
      <c r="V31" s="195" t="b">
        <f t="shared" si="1"/>
        <v>1</v>
      </c>
      <c r="W31" s="195" t="b">
        <f t="shared" si="2"/>
        <v>1</v>
      </c>
      <c r="X31" s="195" t="b">
        <f t="shared" si="3"/>
        <v>1</v>
      </c>
      <c r="Y31" s="195" t="b">
        <f t="shared" si="4"/>
        <v>1</v>
      </c>
    </row>
    <row r="32" spans="1:25">
      <c r="A32" s="132"/>
      <c r="B32" s="133"/>
      <c r="C32" s="133"/>
      <c r="D32" s="133"/>
      <c r="E32" s="133"/>
      <c r="F32" s="190"/>
      <c r="G32" s="178"/>
      <c r="H32" s="191"/>
      <c r="I32" s="191">
        <f>I31+(I33-I30)/3</f>
        <v>0.88800000000000001</v>
      </c>
      <c r="J32" s="176"/>
      <c r="K32" s="176"/>
      <c r="L32" s="133"/>
      <c r="M32" s="133"/>
      <c r="N32" s="133"/>
      <c r="O32" s="133"/>
      <c r="P32" s="133"/>
      <c r="Q32" s="132"/>
      <c r="V32" s="195" t="b">
        <f t="shared" si="1"/>
        <v>1</v>
      </c>
      <c r="W32" s="195" t="b">
        <f t="shared" si="2"/>
        <v>1</v>
      </c>
      <c r="X32" s="195" t="b">
        <f t="shared" si="3"/>
        <v>1</v>
      </c>
      <c r="Y32" s="195" t="b">
        <f t="shared" si="4"/>
        <v>1</v>
      </c>
    </row>
    <row r="33" spans="1:25">
      <c r="A33" s="132" t="s">
        <v>17</v>
      </c>
      <c r="B33" s="133">
        <f>B30+M33</f>
        <v>2816622733.1300001</v>
      </c>
      <c r="C33" s="133">
        <f>C30+N33</f>
        <v>581217551.5999999</v>
      </c>
      <c r="D33" s="133">
        <f>D30+O33</f>
        <v>340650119.70999998</v>
      </c>
      <c r="E33" s="133">
        <f>E30+P33</f>
        <v>1153032913.21</v>
      </c>
      <c r="F33" s="190">
        <f>SUM(B33:E33)</f>
        <v>4891523317.6499996</v>
      </c>
      <c r="G33" s="178"/>
      <c r="H33" s="191">
        <f>ROUND(F33/$L$3,3)</f>
        <v>0.91600000000000004</v>
      </c>
      <c r="I33" s="191">
        <f>H33</f>
        <v>0.91600000000000004</v>
      </c>
      <c r="J33" s="176"/>
      <c r="K33" s="176"/>
      <c r="L33" s="177"/>
      <c r="M33" s="133">
        <v>259397432.41</v>
      </c>
      <c r="N33" s="133">
        <v>51021758.579999998</v>
      </c>
      <c r="O33" s="133">
        <v>31040479.239999995</v>
      </c>
      <c r="P33" s="133">
        <v>106738597.53</v>
      </c>
      <c r="Q33" s="130"/>
      <c r="R33">
        <v>259397432.41</v>
      </c>
      <c r="S33">
        <v>51021758.579999998</v>
      </c>
      <c r="T33">
        <v>31040479.239999995</v>
      </c>
      <c r="U33">
        <v>106738597.53</v>
      </c>
      <c r="V33" s="195" t="b">
        <f t="shared" si="1"/>
        <v>1</v>
      </c>
      <c r="W33" s="195" t="b">
        <f t="shared" si="2"/>
        <v>1</v>
      </c>
      <c r="X33" s="195" t="b">
        <f t="shared" si="3"/>
        <v>1</v>
      </c>
      <c r="Y33" s="195" t="b">
        <f t="shared" si="4"/>
        <v>1</v>
      </c>
    </row>
    <row r="34" spans="1:25">
      <c r="A34" s="132"/>
      <c r="B34" s="177"/>
      <c r="C34" s="177"/>
      <c r="D34" s="177"/>
      <c r="E34" s="178"/>
      <c r="F34" s="190"/>
      <c r="G34" s="178"/>
      <c r="H34" s="191"/>
      <c r="I34" s="191">
        <f>I33+(I36-I33)/3</f>
        <v>0.94400000000000006</v>
      </c>
      <c r="J34" s="176"/>
      <c r="K34" s="176"/>
      <c r="L34" s="177"/>
      <c r="M34" s="177"/>
      <c r="N34" s="177"/>
      <c r="O34" s="177"/>
      <c r="P34" s="177"/>
      <c r="Q34" s="191">
        <f>G34/F33-1</f>
        <v>-1</v>
      </c>
      <c r="V34" s="195" t="b">
        <f t="shared" si="1"/>
        <v>1</v>
      </c>
      <c r="W34" s="195" t="b">
        <f t="shared" si="2"/>
        <v>1</v>
      </c>
      <c r="X34" s="195" t="b">
        <f t="shared" si="3"/>
        <v>1</v>
      </c>
      <c r="Y34" s="195" t="b">
        <f t="shared" si="4"/>
        <v>1</v>
      </c>
    </row>
    <row r="35" spans="1:25">
      <c r="A35" s="132"/>
      <c r="B35" s="133"/>
      <c r="C35" s="133"/>
      <c r="D35" s="133"/>
      <c r="E35" s="133"/>
      <c r="F35" s="190"/>
      <c r="G35" s="178"/>
      <c r="H35" s="191"/>
      <c r="I35" s="191">
        <f>I34+(I36-I33)/3</f>
        <v>0.97200000000000009</v>
      </c>
      <c r="J35" s="176"/>
      <c r="K35" s="176"/>
      <c r="L35" s="133"/>
      <c r="M35" s="133"/>
      <c r="N35" s="133"/>
      <c r="O35" s="133"/>
      <c r="P35" s="133"/>
      <c r="Q35" s="132"/>
      <c r="V35" s="195" t="b">
        <f t="shared" si="1"/>
        <v>1</v>
      </c>
      <c r="W35" s="195" t="b">
        <f t="shared" si="2"/>
        <v>1</v>
      </c>
      <c r="X35" s="195" t="b">
        <f t="shared" si="3"/>
        <v>1</v>
      </c>
      <c r="Y35" s="195" t="b">
        <f t="shared" si="4"/>
        <v>1</v>
      </c>
    </row>
    <row r="36" spans="1:25">
      <c r="A36" s="132" t="s">
        <v>18</v>
      </c>
      <c r="B36" s="133">
        <f>B33+M36</f>
        <v>3074796451.04</v>
      </c>
      <c r="C36" s="133">
        <f>C33+N36</f>
        <v>631426961.28999996</v>
      </c>
      <c r="D36" s="133">
        <f>D33+O36</f>
        <v>372413450.70999998</v>
      </c>
      <c r="E36" s="133">
        <f>E33+P36</f>
        <v>1260661937.28</v>
      </c>
      <c r="F36" s="190">
        <f>SUM(B36:E36)</f>
        <v>5339298800.3199997</v>
      </c>
      <c r="G36" s="178"/>
      <c r="H36" s="191">
        <f>ROUND(F36/$L$3,3)</f>
        <v>1</v>
      </c>
      <c r="I36" s="191">
        <f>H36</f>
        <v>1</v>
      </c>
      <c r="J36" s="176"/>
      <c r="K36" s="176"/>
      <c r="L36" s="133"/>
      <c r="M36" s="133">
        <v>258173717.91</v>
      </c>
      <c r="N36" s="133">
        <v>50209409.689999998</v>
      </c>
      <c r="O36" s="133">
        <v>31763331</v>
      </c>
      <c r="P36" s="133">
        <v>107629024.06999999</v>
      </c>
      <c r="Q36" s="130"/>
      <c r="R36">
        <v>258173717.91</v>
      </c>
      <c r="S36">
        <v>50209409.689999998</v>
      </c>
      <c r="T36">
        <v>31763331</v>
      </c>
      <c r="U36">
        <v>107629024.06999999</v>
      </c>
      <c r="V36" s="195" t="b">
        <f t="shared" si="1"/>
        <v>1</v>
      </c>
      <c r="W36" s="195" t="b">
        <f t="shared" si="2"/>
        <v>1</v>
      </c>
      <c r="X36" s="195" t="b">
        <f t="shared" si="3"/>
        <v>1</v>
      </c>
      <c r="Y36" s="195" t="b">
        <f t="shared" si="4"/>
        <v>1</v>
      </c>
    </row>
    <row r="37" spans="1:25">
      <c r="A37" s="132"/>
      <c r="B37" s="177"/>
      <c r="C37" s="177"/>
      <c r="D37" s="177"/>
      <c r="E37" s="178"/>
      <c r="F37" s="190"/>
      <c r="G37" s="178"/>
      <c r="H37" s="191"/>
      <c r="I37" s="191"/>
      <c r="J37" s="176"/>
      <c r="K37" s="176"/>
      <c r="L37" s="177"/>
      <c r="M37" s="177"/>
      <c r="N37" s="177"/>
      <c r="O37" s="177"/>
      <c r="P37" s="177"/>
      <c r="Q37" s="191">
        <f>G37/F36-1</f>
        <v>-1</v>
      </c>
      <c r="V37" s="195" t="b">
        <f t="shared" si="1"/>
        <v>1</v>
      </c>
      <c r="W37" s="195" t="b">
        <f t="shared" si="2"/>
        <v>1</v>
      </c>
      <c r="X37" s="195" t="b">
        <f t="shared" si="3"/>
        <v>1</v>
      </c>
      <c r="Y37" s="195" t="b">
        <f t="shared" si="4"/>
        <v>1</v>
      </c>
    </row>
    <row r="38" spans="1:25">
      <c r="A38" s="132"/>
      <c r="B38" s="133"/>
      <c r="C38" s="133"/>
      <c r="D38" s="133"/>
      <c r="E38" s="133"/>
      <c r="F38" s="190"/>
      <c r="G38" s="178"/>
      <c r="H38" s="191"/>
      <c r="I38" s="191"/>
      <c r="J38" s="176"/>
      <c r="K38" s="176"/>
      <c r="L38" s="133"/>
      <c r="M38" s="133"/>
      <c r="N38" s="133"/>
      <c r="O38" s="133"/>
      <c r="P38" s="133"/>
      <c r="Q38" s="132"/>
    </row>
  </sheetData>
  <phoneticPr fontId="3" type="noConversion"/>
  <conditionalFormatting sqref="H3 E4 J9:K9 M22:Q22 J33:K33 J15:K15 M13:Q13 J3 K25:K26 K7:K8 K3:K5 M19:Q19 B13:E13 J24:K24 M10:Q10 J12:K12 K13:K14 M25:Q25 B19:E19 K19:K20 G22 M31:Q31 B10:E10 G4 M12:P12 J21:K21 Q28 G28 M37:Q37 G31 M18:P18 M21:P21 M24:P24 K34:K35 M30:P30 M33:P33 M34:Q34 M9:P9 M15:P15 A3 H12 G13 H9 J36:K36 H6 G7 H15 G16 H18 G19 H21 B22:E22 H24 K22:K23 H27 B28:E28 H30 K28:K29 H33 J30:K30 H36 K31:K32 M6:P6 A15:F15 A9:F9 A6:F6 A18:F18 A21:F21 A24:F24 A33:F33 A30:F30 A12:F12 A27:F27 M36:P36 A36:F36 B37:E37 M7:Q7 M16:Q16 I3:I36 Q4 G34 M3:P4 G37 A1:Q1 B3:D4 E3:F3 J6:K6 B7:E7 G10 B16:E16 K10:K11 B25:E25 G25 B31:E31 J27:K27 M27:P28 B34:E34 J18:K18 K16:K17">
    <cfRule type="cellIs" dxfId="1" priority="1" stopIfTrue="1" operator="equal">
      <formula>""</formula>
    </cfRule>
  </conditionalFormatting>
  <conditionalFormatting sqref="V3:Y37">
    <cfRule type="cellIs" dxfId="0" priority="2" stopIfTrue="1" operator="equal">
      <formula>TRUE</formula>
    </cfRule>
  </conditionalFormatting>
  <pageMargins left="0.25" right="0.25" top="1" bottom="1" header="0.5" footer="0.5"/>
  <pageSetup paperSize="9" scale="4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vt:i4>
      </vt:variant>
      <vt:variant>
        <vt:lpstr>Charts</vt:lpstr>
      </vt:variant>
      <vt:variant>
        <vt:i4>5</vt:i4>
      </vt:variant>
      <vt:variant>
        <vt:lpstr>Named Ranges</vt:lpstr>
      </vt:variant>
      <vt:variant>
        <vt:i4>6</vt:i4>
      </vt:variant>
    </vt:vector>
  </HeadingPairs>
  <TitlesOfParts>
    <vt:vector size="17" baseType="lpstr">
      <vt:lpstr>Table 1.1  mtm</vt:lpstr>
      <vt:lpstr>Table 4 CSSA expenditure</vt:lpstr>
      <vt:lpstr>Table 6 SSA expenditure</vt:lpstr>
      <vt:lpstr>Data - CSSA</vt:lpstr>
      <vt:lpstr>Data - SSA(total)</vt:lpstr>
      <vt:lpstr>Data - SSA</vt:lpstr>
      <vt:lpstr>Chart 1 CSSA (preliminary)</vt:lpstr>
      <vt:lpstr>Chart 1 CSSA</vt:lpstr>
      <vt:lpstr>Chart 1 SSA(total)</vt:lpstr>
      <vt:lpstr>Chart 2 SSA (preliminary)</vt:lpstr>
      <vt:lpstr>Chart 2 SSA</vt:lpstr>
      <vt:lpstr>'Table 1.1  mtm'!Print_Area</vt:lpstr>
      <vt:lpstr>'Table 4 CSSA expenditure'!Print_Area</vt:lpstr>
      <vt:lpstr>'Table 6 SSA expenditure'!Print_Area</vt:lpstr>
      <vt:lpstr>'Table 1.1  mtm'!Print_Titles</vt:lpstr>
      <vt:lpstr>'Table 4 CSSA expenditure'!Print_Titles</vt:lpstr>
      <vt:lpstr>'Table 6 SSA expenditure'!Print_Titles</vt:lpstr>
    </vt:vector>
  </TitlesOfParts>
  <Company>Social Welfare Department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Social Welfare Department</dc:creator>
  <cp:lastModifiedBy>xlParse</cp:lastModifiedBy>
  <cp:lastPrinted>2006-11-06T07:03:37Z</cp:lastPrinted>
  <dcterms:created xsi:type="dcterms:W3CDTF">2002-09-10T06:18:50Z</dcterms:created>
  <dcterms:modified xsi:type="dcterms:W3CDTF">2017-10-18T00:21:49Z</dcterms:modified>
</cp:coreProperties>
</file>