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0" yWindow="300" windowWidth="24240" windowHeight="7980"/>
  </bookViews>
  <sheets>
    <sheet name="Measurements" sheetId="5" r:id="rId1"/>
    <sheet name="FOD_Curves" sheetId="3" r:id="rId2"/>
    <sheet name="PR_BANKS" sheetId="4" r:id="rId3"/>
  </sheets>
  <calcPr calcId="125725"/>
</workbook>
</file>

<file path=xl/calcChain.xml><?xml version="1.0" encoding="utf-8"?>
<calcChain xmlns="http://schemas.openxmlformats.org/spreadsheetml/2006/main">
  <c r="L17" i="4"/>
  <c r="M17"/>
  <c r="N17"/>
  <c r="O17"/>
  <c r="P17"/>
  <c r="Q17"/>
  <c r="R17"/>
  <c r="S17"/>
  <c r="T17"/>
  <c r="U17"/>
  <c r="O4" i="5" l="1"/>
  <c r="O5"/>
  <c r="O6"/>
  <c r="O7"/>
  <c r="O8"/>
  <c r="O9"/>
  <c r="O10"/>
  <c r="O11"/>
  <c r="O12"/>
  <c r="O13"/>
  <c r="O14"/>
  <c r="O15"/>
  <c r="O16"/>
  <c r="O17"/>
  <c r="O18"/>
  <c r="O19"/>
  <c r="O20"/>
  <c r="O21"/>
  <c r="O22"/>
  <c r="O23"/>
  <c r="O3"/>
  <c r="M4"/>
  <c r="M5"/>
  <c r="M6"/>
  <c r="M7"/>
  <c r="M8"/>
  <c r="M9"/>
  <c r="M10"/>
  <c r="M11"/>
  <c r="M12"/>
  <c r="M13"/>
  <c r="M14"/>
  <c r="M15"/>
  <c r="M16"/>
  <c r="M17"/>
  <c r="M18"/>
  <c r="M19"/>
  <c r="M20"/>
  <c r="M21"/>
  <c r="M22"/>
  <c r="M23"/>
  <c r="M3"/>
  <c r="G4"/>
  <c r="G5"/>
  <c r="G6"/>
  <c r="G7"/>
  <c r="G8"/>
  <c r="G9"/>
  <c r="G10"/>
  <c r="G11"/>
  <c r="G12"/>
  <c r="G13"/>
  <c r="G14"/>
  <c r="G15"/>
  <c r="G16"/>
  <c r="G17"/>
  <c r="G18"/>
  <c r="G19"/>
  <c r="G20"/>
  <c r="G21"/>
  <c r="G22"/>
  <c r="G23"/>
  <c r="G3"/>
  <c r="E4"/>
  <c r="E5"/>
  <c r="E6"/>
  <c r="E7"/>
  <c r="E8"/>
  <c r="E9"/>
  <c r="E10"/>
  <c r="E11"/>
  <c r="E12"/>
  <c r="E13"/>
  <c r="E14"/>
  <c r="E15"/>
  <c r="E16"/>
  <c r="E17"/>
  <c r="E18"/>
  <c r="E19"/>
  <c r="E20"/>
  <c r="E21"/>
  <c r="E22"/>
  <c r="E23"/>
  <c r="E3"/>
  <c r="N23" l="1"/>
  <c r="N22"/>
  <c r="N21"/>
  <c r="N20"/>
  <c r="N19"/>
  <c r="N18"/>
  <c r="N17"/>
  <c r="N16"/>
  <c r="N15"/>
  <c r="N14"/>
  <c r="N13"/>
  <c r="N12"/>
  <c r="N11"/>
  <c r="N10"/>
  <c r="N9"/>
  <c r="N8"/>
  <c r="N7"/>
  <c r="N6"/>
  <c r="N5"/>
  <c r="N4"/>
  <c r="N3"/>
  <c r="E26" i="4"/>
  <c r="F26"/>
  <c r="G26"/>
  <c r="H26"/>
  <c r="J26"/>
  <c r="K26"/>
  <c r="E27"/>
  <c r="F27"/>
  <c r="G27"/>
  <c r="H27"/>
  <c r="J27"/>
  <c r="K27"/>
  <c r="E28"/>
  <c r="F28"/>
  <c r="G28"/>
  <c r="H28"/>
  <c r="J28"/>
  <c r="K28"/>
  <c r="E29"/>
  <c r="F29"/>
  <c r="G29"/>
  <c r="H29"/>
  <c r="J29"/>
  <c r="K29"/>
  <c r="E30"/>
  <c r="E61" i="5" s="1"/>
  <c r="F30" i="4"/>
  <c r="F61" i="5" s="1"/>
  <c r="G30" i="4"/>
  <c r="G61" i="5" s="1"/>
  <c r="H30" i="4"/>
  <c r="H61" i="5" s="1"/>
  <c r="J30" i="4"/>
  <c r="J61" i="5" s="1"/>
  <c r="K30" i="4"/>
  <c r="K61" i="5" s="1"/>
  <c r="E31" i="4"/>
  <c r="F31"/>
  <c r="G31"/>
  <c r="H31"/>
  <c r="J31"/>
  <c r="K31"/>
  <c r="E32"/>
  <c r="F32"/>
  <c r="G32"/>
  <c r="H32"/>
  <c r="J32"/>
  <c r="K32"/>
  <c r="E33"/>
  <c r="F33"/>
  <c r="G33"/>
  <c r="H33"/>
  <c r="J33"/>
  <c r="K33"/>
  <c r="E34"/>
  <c r="F34"/>
  <c r="G34"/>
  <c r="H34"/>
  <c r="J34"/>
  <c r="K34"/>
  <c r="E35"/>
  <c r="E62" i="5" s="1"/>
  <c r="F35" i="4"/>
  <c r="F62" i="5" s="1"/>
  <c r="G35" i="4"/>
  <c r="G62" i="5" s="1"/>
  <c r="H35" i="4"/>
  <c r="H62" i="5" s="1"/>
  <c r="J35" i="4"/>
  <c r="J62" i="5" s="1"/>
  <c r="K35" i="4"/>
  <c r="K62" i="5" s="1"/>
  <c r="E36" i="4"/>
  <c r="F36"/>
  <c r="G36"/>
  <c r="H36"/>
  <c r="J36"/>
  <c r="K36"/>
  <c r="E37"/>
  <c r="F37"/>
  <c r="G37"/>
  <c r="H37"/>
  <c r="J37"/>
  <c r="K37"/>
  <c r="E38"/>
  <c r="F38"/>
  <c r="G38"/>
  <c r="H38"/>
  <c r="J38"/>
  <c r="K38"/>
  <c r="E39"/>
  <c r="F39"/>
  <c r="G39"/>
  <c r="H39"/>
  <c r="J39"/>
  <c r="K39"/>
  <c r="E40"/>
  <c r="E63" i="5" s="1"/>
  <c r="F40" i="4"/>
  <c r="F63" i="5" s="1"/>
  <c r="G40" i="4"/>
  <c r="G63" i="5" s="1"/>
  <c r="H40" i="4"/>
  <c r="H63" i="5" s="1"/>
  <c r="J40" i="4"/>
  <c r="J63" i="5" s="1"/>
  <c r="K40" i="4"/>
  <c r="K63" i="5" s="1"/>
  <c r="E41" i="4"/>
  <c r="F41"/>
  <c r="G41"/>
  <c r="H41"/>
  <c r="J41"/>
  <c r="K41"/>
  <c r="E42"/>
  <c r="F42"/>
  <c r="G42"/>
  <c r="H42"/>
  <c r="J42"/>
  <c r="K42"/>
  <c r="E43"/>
  <c r="F43"/>
  <c r="G43"/>
  <c r="H43"/>
  <c r="J43"/>
  <c r="K43"/>
  <c r="E44"/>
  <c r="F44"/>
  <c r="G44"/>
  <c r="H44"/>
  <c r="J44"/>
  <c r="K44"/>
  <c r="E45"/>
  <c r="E64" i="5" s="1"/>
  <c r="F45" i="4"/>
  <c r="F64" i="5" s="1"/>
  <c r="G45" i="4"/>
  <c r="G64" i="5" s="1"/>
  <c r="H45" i="4"/>
  <c r="H64" i="5" s="1"/>
  <c r="J45" i="4"/>
  <c r="J64" i="5" s="1"/>
  <c r="K45" i="4"/>
  <c r="K64" i="5" s="1"/>
  <c r="E46" i="4"/>
  <c r="F46"/>
  <c r="G46"/>
  <c r="H46"/>
  <c r="J46"/>
  <c r="K46"/>
  <c r="E47"/>
  <c r="F47"/>
  <c r="G47"/>
  <c r="H47"/>
  <c r="J47"/>
  <c r="K47"/>
  <c r="E48"/>
  <c r="F48"/>
  <c r="G48"/>
  <c r="H48"/>
  <c r="J48"/>
  <c r="K48"/>
  <c r="E49"/>
  <c r="F49"/>
  <c r="G49"/>
  <c r="H49"/>
  <c r="J49"/>
  <c r="K49"/>
  <c r="E50"/>
  <c r="E65" i="5" s="1"/>
  <c r="F50" i="4"/>
  <c r="F65" i="5" s="1"/>
  <c r="G50" i="4"/>
  <c r="G65" i="5" s="1"/>
  <c r="H50" i="4"/>
  <c r="H65" i="5" s="1"/>
  <c r="J50" i="4"/>
  <c r="J65" i="5" s="1"/>
  <c r="K50" i="4"/>
  <c r="K65" i="5" s="1"/>
  <c r="E51" i="4"/>
  <c r="F51"/>
  <c r="G51"/>
  <c r="H51"/>
  <c r="J51"/>
  <c r="K51"/>
  <c r="E52"/>
  <c r="F52"/>
  <c r="G52"/>
  <c r="H52"/>
  <c r="J52"/>
  <c r="K52"/>
  <c r="E53"/>
  <c r="F53"/>
  <c r="G53"/>
  <c r="H53"/>
  <c r="J53"/>
  <c r="K53"/>
  <c r="E54"/>
  <c r="F54"/>
  <c r="G54"/>
  <c r="H54"/>
  <c r="J54"/>
  <c r="K54"/>
  <c r="E55"/>
  <c r="E66" i="5" s="1"/>
  <c r="F55" i="4"/>
  <c r="F66" i="5" s="1"/>
  <c r="G55" i="4"/>
  <c r="G66" i="5" s="1"/>
  <c r="H55" i="4"/>
  <c r="H66" i="5" s="1"/>
  <c r="J55" i="4"/>
  <c r="J66" i="5" s="1"/>
  <c r="K55" i="4"/>
  <c r="K66" i="5" s="1"/>
  <c r="E56" i="4"/>
  <c r="F56"/>
  <c r="G56"/>
  <c r="H56"/>
  <c r="J56"/>
  <c r="K56"/>
  <c r="E57"/>
  <c r="F57"/>
  <c r="G57"/>
  <c r="H57"/>
  <c r="J57"/>
  <c r="K57"/>
  <c r="E58"/>
  <c r="F58"/>
  <c r="G58"/>
  <c r="H58"/>
  <c r="J58"/>
  <c r="K58"/>
  <c r="E59"/>
  <c r="F59"/>
  <c r="G59"/>
  <c r="H59"/>
  <c r="J59"/>
  <c r="K59"/>
  <c r="E60"/>
  <c r="E67" i="5" s="1"/>
  <c r="F60" i="4"/>
  <c r="F67" i="5" s="1"/>
  <c r="G60" i="4"/>
  <c r="G67" i="5" s="1"/>
  <c r="H60" i="4"/>
  <c r="H67" i="5" s="1"/>
  <c r="J60" i="4"/>
  <c r="J67" i="5" s="1"/>
  <c r="K60" i="4"/>
  <c r="K67" i="5" s="1"/>
  <c r="E61" i="4"/>
  <c r="F61"/>
  <c r="G61"/>
  <c r="H61"/>
  <c r="J61"/>
  <c r="K61"/>
  <c r="E62"/>
  <c r="F62"/>
  <c r="G62"/>
  <c r="H62"/>
  <c r="J62"/>
  <c r="K62"/>
  <c r="E63"/>
  <c r="F63"/>
  <c r="G63"/>
  <c r="H63"/>
  <c r="J63"/>
  <c r="K63"/>
  <c r="E64"/>
  <c r="F64"/>
  <c r="G64"/>
  <c r="H64"/>
  <c r="J64"/>
  <c r="K64"/>
  <c r="E65"/>
  <c r="E68" i="5" s="1"/>
  <c r="F65" i="4"/>
  <c r="F68" i="5" s="1"/>
  <c r="G65" i="4"/>
  <c r="G68" i="5" s="1"/>
  <c r="H65" i="4"/>
  <c r="H68" i="5" s="1"/>
  <c r="J65" i="4"/>
  <c r="J68" i="5" s="1"/>
  <c r="K65" i="4"/>
  <c r="K68" i="5" s="1"/>
  <c r="E66" i="4"/>
  <c r="F66"/>
  <c r="G66"/>
  <c r="H66"/>
  <c r="J66"/>
  <c r="K66"/>
  <c r="E67"/>
  <c r="F67"/>
  <c r="G67"/>
  <c r="H67"/>
  <c r="J67"/>
  <c r="K67"/>
  <c r="E68"/>
  <c r="F68"/>
  <c r="G68"/>
  <c r="H68"/>
  <c r="J68"/>
  <c r="K68"/>
  <c r="E69"/>
  <c r="F69"/>
  <c r="G69"/>
  <c r="H69"/>
  <c r="J69"/>
  <c r="K69"/>
  <c r="E70"/>
  <c r="E69" i="5" s="1"/>
  <c r="F70" i="4"/>
  <c r="F69" i="5" s="1"/>
  <c r="G70" i="4"/>
  <c r="G69" i="5" s="1"/>
  <c r="H70" i="4"/>
  <c r="H69" i="5" s="1"/>
  <c r="J70" i="4"/>
  <c r="J69" i="5" s="1"/>
  <c r="K70" i="4"/>
  <c r="K69" i="5" s="1"/>
  <c r="E71" i="4"/>
  <c r="F71"/>
  <c r="G71"/>
  <c r="H71"/>
  <c r="J71"/>
  <c r="K71"/>
  <c r="E72"/>
  <c r="F72"/>
  <c r="G72"/>
  <c r="H72"/>
  <c r="J72"/>
  <c r="K72"/>
  <c r="E73"/>
  <c r="F73"/>
  <c r="G73"/>
  <c r="H73"/>
  <c r="J73"/>
  <c r="K73"/>
  <c r="E74"/>
  <c r="F74"/>
  <c r="G74"/>
  <c r="H74"/>
  <c r="J74"/>
  <c r="K74"/>
  <c r="E75"/>
  <c r="E70" i="5" s="1"/>
  <c r="F75" i="4"/>
  <c r="F70" i="5" s="1"/>
  <c r="G75" i="4"/>
  <c r="G70" i="5" s="1"/>
  <c r="H75" i="4"/>
  <c r="H70" i="5" s="1"/>
  <c r="J75" i="4"/>
  <c r="J70" i="5" s="1"/>
  <c r="K75" i="4"/>
  <c r="K70" i="5" s="1"/>
  <c r="E76" i="4"/>
  <c r="F76"/>
  <c r="G76"/>
  <c r="H76"/>
  <c r="J76"/>
  <c r="K76"/>
  <c r="E77"/>
  <c r="F77"/>
  <c r="G77"/>
  <c r="H77"/>
  <c r="J77"/>
  <c r="K77"/>
  <c r="E78"/>
  <c r="F78"/>
  <c r="G78"/>
  <c r="H78"/>
  <c r="J78"/>
  <c r="K78"/>
  <c r="E79"/>
  <c r="F79"/>
  <c r="G79"/>
  <c r="H79"/>
  <c r="J79"/>
  <c r="K79"/>
  <c r="E80"/>
  <c r="E71" i="5" s="1"/>
  <c r="F80" i="4"/>
  <c r="F71" i="5" s="1"/>
  <c r="G80" i="4"/>
  <c r="G71" i="5" s="1"/>
  <c r="H80" i="4"/>
  <c r="H71" i="5" s="1"/>
  <c r="J80" i="4"/>
  <c r="J71" i="5" s="1"/>
  <c r="K80" i="4"/>
  <c r="K71" i="5" s="1"/>
  <c r="E81" i="4"/>
  <c r="F81"/>
  <c r="G81"/>
  <c r="H81"/>
  <c r="J81"/>
  <c r="K81"/>
  <c r="E82"/>
  <c r="F82"/>
  <c r="G82"/>
  <c r="H82"/>
  <c r="J82"/>
  <c r="K82"/>
  <c r="E83"/>
  <c r="F83"/>
  <c r="G83"/>
  <c r="H83"/>
  <c r="J83"/>
  <c r="K83"/>
  <c r="E84"/>
  <c r="F84"/>
  <c r="G84"/>
  <c r="H84"/>
  <c r="J84"/>
  <c r="K84"/>
  <c r="E85"/>
  <c r="E72" i="5" s="1"/>
  <c r="F85" i="4"/>
  <c r="F72" i="5" s="1"/>
  <c r="G85" i="4"/>
  <c r="G72" i="5" s="1"/>
  <c r="H85" i="4"/>
  <c r="H72" i="5" s="1"/>
  <c r="J85" i="4"/>
  <c r="J72" i="5" s="1"/>
  <c r="K85" i="4"/>
  <c r="K72" i="5" s="1"/>
  <c r="E86" i="4"/>
  <c r="F86"/>
  <c r="G86"/>
  <c r="H86"/>
  <c r="J86"/>
  <c r="K86"/>
  <c r="E87"/>
  <c r="F87"/>
  <c r="G87"/>
  <c r="H87"/>
  <c r="J87"/>
  <c r="K87"/>
  <c r="E88"/>
  <c r="F88"/>
  <c r="G88"/>
  <c r="H88"/>
  <c r="J88"/>
  <c r="K88"/>
  <c r="E89"/>
  <c r="F89"/>
  <c r="G89"/>
  <c r="H89"/>
  <c r="J89"/>
  <c r="K89"/>
  <c r="E90"/>
  <c r="E73" i="5" s="1"/>
  <c r="F90" i="4"/>
  <c r="F73" i="5" s="1"/>
  <c r="G90" i="4"/>
  <c r="G73" i="5" s="1"/>
  <c r="H90" i="4"/>
  <c r="H73" i="5" s="1"/>
  <c r="J90" i="4"/>
  <c r="J73" i="5" s="1"/>
  <c r="K90" i="4"/>
  <c r="K73" i="5" s="1"/>
  <c r="E91" i="4"/>
  <c r="F91"/>
  <c r="G91"/>
  <c r="H91"/>
  <c r="J91"/>
  <c r="K91"/>
  <c r="E92"/>
  <c r="F92"/>
  <c r="G92"/>
  <c r="H92"/>
  <c r="J92"/>
  <c r="K92"/>
  <c r="E93"/>
  <c r="F93"/>
  <c r="G93"/>
  <c r="H93"/>
  <c r="J93"/>
  <c r="K93"/>
  <c r="E94"/>
  <c r="F94"/>
  <c r="G94"/>
  <c r="H94"/>
  <c r="J94"/>
  <c r="K94"/>
  <c r="E95"/>
  <c r="E74" i="5" s="1"/>
  <c r="F95" i="4"/>
  <c r="F74" i="5" s="1"/>
  <c r="G95" i="4"/>
  <c r="G74" i="5" s="1"/>
  <c r="H95" i="4"/>
  <c r="H74" i="5" s="1"/>
  <c r="J95" i="4"/>
  <c r="J74" i="5" s="1"/>
  <c r="K95" i="4"/>
  <c r="K74" i="5" s="1"/>
  <c r="E96" i="4"/>
  <c r="F96"/>
  <c r="G96"/>
  <c r="H96"/>
  <c r="J96"/>
  <c r="K96"/>
  <c r="E97"/>
  <c r="F97"/>
  <c r="G97"/>
  <c r="H97"/>
  <c r="J97"/>
  <c r="K97"/>
  <c r="E98"/>
  <c r="F98"/>
  <c r="G98"/>
  <c r="H98"/>
  <c r="J98"/>
  <c r="K98"/>
  <c r="E99"/>
  <c r="F99"/>
  <c r="G99"/>
  <c r="H99"/>
  <c r="J99"/>
  <c r="K99"/>
  <c r="E100"/>
  <c r="E75" i="5" s="1"/>
  <c r="F100" i="4"/>
  <c r="F75" i="5" s="1"/>
  <c r="G100" i="4"/>
  <c r="G75" i="5" s="1"/>
  <c r="H100" i="4"/>
  <c r="H75" i="5" s="1"/>
  <c r="J100" i="4"/>
  <c r="J75" i="5" s="1"/>
  <c r="K100" i="4"/>
  <c r="K75" i="5" s="1"/>
  <c r="E101" i="4"/>
  <c r="F101"/>
  <c r="G101"/>
  <c r="H101"/>
  <c r="J101"/>
  <c r="K101"/>
  <c r="E102"/>
  <c r="F102"/>
  <c r="G102"/>
  <c r="H102"/>
  <c r="J102"/>
  <c r="K102"/>
  <c r="E103"/>
  <c r="F103"/>
  <c r="G103"/>
  <c r="H103"/>
  <c r="J103"/>
  <c r="K103"/>
  <c r="E104"/>
  <c r="F104"/>
  <c r="G104"/>
  <c r="H104"/>
  <c r="J104"/>
  <c r="K104"/>
  <c r="E105"/>
  <c r="E76" i="5" s="1"/>
  <c r="F105" i="4"/>
  <c r="F76" i="5" s="1"/>
  <c r="G105" i="4"/>
  <c r="G76" i="5" s="1"/>
  <c r="H105" i="4"/>
  <c r="H76" i="5" s="1"/>
  <c r="J105" i="4"/>
  <c r="J76" i="5" s="1"/>
  <c r="K105" i="4"/>
  <c r="K76" i="5" s="1"/>
  <c r="E106" i="4"/>
  <c r="F106"/>
  <c r="G106"/>
  <c r="H106"/>
  <c r="J106"/>
  <c r="K106"/>
  <c r="E107"/>
  <c r="F107"/>
  <c r="G107"/>
  <c r="H107"/>
  <c r="J107"/>
  <c r="K107"/>
  <c r="E108"/>
  <c r="F108"/>
  <c r="G108"/>
  <c r="H108"/>
  <c r="J108"/>
  <c r="K108"/>
  <c r="E109"/>
  <c r="F109"/>
  <c r="G109"/>
  <c r="H109"/>
  <c r="J109"/>
  <c r="K109"/>
  <c r="E110"/>
  <c r="E77" i="5" s="1"/>
  <c r="F110" i="4"/>
  <c r="F77" i="5" s="1"/>
  <c r="G110" i="4"/>
  <c r="G77" i="5" s="1"/>
  <c r="H110" i="4"/>
  <c r="H77" i="5" s="1"/>
  <c r="J110" i="4"/>
  <c r="J77" i="5" s="1"/>
  <c r="K110" i="4"/>
  <c r="K77" i="5" s="1"/>
  <c r="E111" i="4"/>
  <c r="F111"/>
  <c r="G111"/>
  <c r="H111"/>
  <c r="J111"/>
  <c r="K111"/>
  <c r="E112"/>
  <c r="F112"/>
  <c r="G112"/>
  <c r="H112"/>
  <c r="J112"/>
  <c r="K112"/>
  <c r="E113"/>
  <c r="F113"/>
  <c r="G113"/>
  <c r="H113"/>
  <c r="J113"/>
  <c r="K113"/>
  <c r="E114"/>
  <c r="F114"/>
  <c r="G114"/>
  <c r="H114"/>
  <c r="J114"/>
  <c r="K114"/>
  <c r="E115"/>
  <c r="E78" i="5" s="1"/>
  <c r="F115" i="4"/>
  <c r="F78" i="5" s="1"/>
  <c r="G115" i="4"/>
  <c r="G78" i="5" s="1"/>
  <c r="H115" i="4"/>
  <c r="H78" i="5" s="1"/>
  <c r="J115" i="4"/>
  <c r="J78" i="5" s="1"/>
  <c r="K115" i="4"/>
  <c r="K78" i="5" s="1"/>
  <c r="E116" i="4"/>
  <c r="F116"/>
  <c r="G116"/>
  <c r="H116"/>
  <c r="J116"/>
  <c r="K116"/>
  <c r="E117"/>
  <c r="F117"/>
  <c r="G117"/>
  <c r="H117"/>
  <c r="J117"/>
  <c r="K117"/>
  <c r="E118"/>
  <c r="F118"/>
  <c r="G118"/>
  <c r="H118"/>
  <c r="J118"/>
  <c r="K118"/>
  <c r="E119"/>
  <c r="F119"/>
  <c r="G119"/>
  <c r="H119"/>
  <c r="J119"/>
  <c r="K119"/>
  <c r="E120"/>
  <c r="E79" i="5" s="1"/>
  <c r="F120" i="4"/>
  <c r="F79" i="5" s="1"/>
  <c r="G120" i="4"/>
  <c r="G79" i="5" s="1"/>
  <c r="H120" i="4"/>
  <c r="H79" i="5" s="1"/>
  <c r="J120" i="4"/>
  <c r="J79" i="5" s="1"/>
  <c r="K120" i="4"/>
  <c r="K79" i="5" s="1"/>
  <c r="E121" i="4"/>
  <c r="F121"/>
  <c r="G121"/>
  <c r="H121"/>
  <c r="J121"/>
  <c r="K121"/>
  <c r="E122"/>
  <c r="F122"/>
  <c r="G122"/>
  <c r="H122"/>
  <c r="J122"/>
  <c r="K122"/>
  <c r="E123"/>
  <c r="F123"/>
  <c r="G123"/>
  <c r="H123"/>
  <c r="J123"/>
  <c r="K123"/>
  <c r="E124"/>
  <c r="F124"/>
  <c r="G124"/>
  <c r="H124"/>
  <c r="J124"/>
  <c r="K124"/>
  <c r="E125"/>
  <c r="E80" i="5" s="1"/>
  <c r="F125" i="4"/>
  <c r="F80" i="5" s="1"/>
  <c r="G125" i="4"/>
  <c r="G80" i="5" s="1"/>
  <c r="H125" i="4"/>
  <c r="H80" i="5" s="1"/>
  <c r="J125" i="4"/>
  <c r="J80" i="5" s="1"/>
  <c r="K125" i="4"/>
  <c r="K80" i="5" s="1"/>
  <c r="B51" i="4"/>
  <c r="B52"/>
  <c r="B53"/>
  <c r="B54"/>
  <c r="B55"/>
  <c r="B66" i="5" s="1"/>
  <c r="B56" i="4"/>
  <c r="B57"/>
  <c r="B58"/>
  <c r="B59"/>
  <c r="B60"/>
  <c r="B67" i="5" s="1"/>
  <c r="B61" i="4"/>
  <c r="B62"/>
  <c r="B63"/>
  <c r="B64"/>
  <c r="B65"/>
  <c r="B68" i="5" s="1"/>
  <c r="B66" i="4"/>
  <c r="B67"/>
  <c r="B68"/>
  <c r="B69"/>
  <c r="B70"/>
  <c r="B69" i="5" s="1"/>
  <c r="B71" i="4"/>
  <c r="B72"/>
  <c r="B73"/>
  <c r="B74"/>
  <c r="B75"/>
  <c r="B70" i="5" s="1"/>
  <c r="K25" i="4"/>
  <c r="K60" i="5" s="1"/>
  <c r="J25" i="4"/>
  <c r="J60" i="5" s="1"/>
  <c r="H25" i="4"/>
  <c r="H60" i="5" s="1"/>
  <c r="G25" i="4"/>
  <c r="G60" i="5" s="1"/>
  <c r="F25" i="4"/>
  <c r="F60" i="5" s="1"/>
  <c r="E25" i="4"/>
  <c r="E60" i="5" s="1"/>
  <c r="H55" l="1"/>
  <c r="G55"/>
  <c r="K55"/>
  <c r="F55"/>
  <c r="J55"/>
  <c r="E55"/>
  <c r="L10" i="4"/>
  <c r="M10"/>
  <c r="N10"/>
  <c r="O10"/>
  <c r="P10"/>
  <c r="Q10"/>
  <c r="R10"/>
  <c r="S10"/>
  <c r="T10"/>
  <c r="U10"/>
  <c r="L12"/>
  <c r="M12"/>
  <c r="N12"/>
  <c r="O12"/>
  <c r="P12"/>
  <c r="Q12"/>
  <c r="R12"/>
  <c r="S12"/>
  <c r="T12"/>
  <c r="U12"/>
  <c r="L13"/>
  <c r="M13"/>
  <c r="N13"/>
  <c r="O13"/>
  <c r="P13"/>
  <c r="Q13"/>
  <c r="R13"/>
  <c r="S13"/>
  <c r="T13"/>
  <c r="U13"/>
  <c r="L14"/>
  <c r="M14"/>
  <c r="N14"/>
  <c r="O14"/>
  <c r="P14"/>
  <c r="Q14"/>
  <c r="R14"/>
  <c r="S14"/>
  <c r="T14"/>
  <c r="U14"/>
  <c r="L15"/>
  <c r="M15"/>
  <c r="N15"/>
  <c r="O15"/>
  <c r="P15"/>
  <c r="Q15"/>
  <c r="R15"/>
  <c r="S15"/>
  <c r="T15"/>
  <c r="U15"/>
  <c r="L16"/>
  <c r="M16"/>
  <c r="N16"/>
  <c r="O16"/>
  <c r="P16"/>
  <c r="Q16"/>
  <c r="R16"/>
  <c r="S16"/>
  <c r="T16"/>
  <c r="U16"/>
  <c r="I103" l="1"/>
  <c r="I107"/>
  <c r="I111"/>
  <c r="I115"/>
  <c r="I78" i="5" s="1"/>
  <c r="I119" i="4"/>
  <c r="I123"/>
  <c r="I104"/>
  <c r="I112"/>
  <c r="I120"/>
  <c r="I79" i="5" s="1"/>
  <c r="I101" i="4"/>
  <c r="I109"/>
  <c r="I121"/>
  <c r="I102"/>
  <c r="I106"/>
  <c r="I110"/>
  <c r="I77" i="5" s="1"/>
  <c r="I114" i="4"/>
  <c r="I118"/>
  <c r="I122"/>
  <c r="I108"/>
  <c r="I116"/>
  <c r="I124"/>
  <c r="I105"/>
  <c r="I76" i="5" s="1"/>
  <c r="I113" i="4"/>
  <c r="I117"/>
  <c r="I125"/>
  <c r="I80" i="5" s="1"/>
  <c r="I76" i="4"/>
  <c r="I80"/>
  <c r="I71" i="5" s="1"/>
  <c r="I84" i="4"/>
  <c r="I88"/>
  <c r="I92"/>
  <c r="I96"/>
  <c r="I100"/>
  <c r="I75" i="5" s="1"/>
  <c r="I86" i="4"/>
  <c r="I94"/>
  <c r="I83"/>
  <c r="I91"/>
  <c r="I99"/>
  <c r="I77"/>
  <c r="I81"/>
  <c r="I85"/>
  <c r="I72" i="5" s="1"/>
  <c r="I89" i="4"/>
  <c r="I93"/>
  <c r="I97"/>
  <c r="I78"/>
  <c r="I82"/>
  <c r="I90"/>
  <c r="I73" i="5" s="1"/>
  <c r="I98" i="4"/>
  <c r="I79"/>
  <c r="I87"/>
  <c r="I95"/>
  <c r="I74" i="5" s="1"/>
  <c r="I53" i="4"/>
  <c r="I57"/>
  <c r="I61"/>
  <c r="I65"/>
  <c r="I68" i="5" s="1"/>
  <c r="I69" i="4"/>
  <c r="I73"/>
  <c r="I51"/>
  <c r="I59"/>
  <c r="I67"/>
  <c r="I75"/>
  <c r="I70" i="5" s="1"/>
  <c r="I56" i="4"/>
  <c r="I68"/>
  <c r="I72"/>
  <c r="I54"/>
  <c r="I58"/>
  <c r="I62"/>
  <c r="I66"/>
  <c r="I70"/>
  <c r="I69" i="5" s="1"/>
  <c r="I74" i="4"/>
  <c r="I55"/>
  <c r="I66" i="5" s="1"/>
  <c r="I63" i="4"/>
  <c r="I71"/>
  <c r="I52"/>
  <c r="I60"/>
  <c r="I67" i="5" s="1"/>
  <c r="I64" i="4"/>
  <c r="I38"/>
  <c r="I42"/>
  <c r="I46"/>
  <c r="I50"/>
  <c r="I65" i="5" s="1"/>
  <c r="I40" i="4"/>
  <c r="I63" i="5" s="1"/>
  <c r="I44" i="4"/>
  <c r="I48"/>
  <c r="I45"/>
  <c r="I64" i="5" s="1"/>
  <c r="I39" i="4"/>
  <c r="I43"/>
  <c r="I47"/>
  <c r="I41"/>
  <c r="I49"/>
  <c r="I26"/>
  <c r="I30"/>
  <c r="I61" i="5" s="1"/>
  <c r="I34" i="4"/>
  <c r="I36"/>
  <c r="I29"/>
  <c r="I27"/>
  <c r="I31"/>
  <c r="I35"/>
  <c r="I62" i="5" s="1"/>
  <c r="I25" i="4"/>
  <c r="I60" i="5" s="1"/>
  <c r="I28" i="4"/>
  <c r="I32"/>
  <c r="I33"/>
  <c r="I37"/>
  <c r="C101"/>
  <c r="C102"/>
  <c r="C103"/>
  <c r="C104"/>
  <c r="C105"/>
  <c r="C76" i="5" s="1"/>
  <c r="C106" i="4"/>
  <c r="C107"/>
  <c r="C108"/>
  <c r="C109"/>
  <c r="C110"/>
  <c r="C77" i="5" s="1"/>
  <c r="C111" i="4"/>
  <c r="C112"/>
  <c r="C113"/>
  <c r="C114"/>
  <c r="C115"/>
  <c r="C78" i="5" s="1"/>
  <c r="C116" i="4"/>
  <c r="C117"/>
  <c r="C118"/>
  <c r="C119"/>
  <c r="C120"/>
  <c r="C79" i="5" s="1"/>
  <c r="C121" i="4"/>
  <c r="C122"/>
  <c r="C123"/>
  <c r="C124"/>
  <c r="C125"/>
  <c r="C80" i="5" s="1"/>
  <c r="C76" i="4"/>
  <c r="C80"/>
  <c r="C71" i="5" s="1"/>
  <c r="C84" i="4"/>
  <c r="C88"/>
  <c r="C92"/>
  <c r="C96"/>
  <c r="C100"/>
  <c r="C75" i="5" s="1"/>
  <c r="C87" i="4"/>
  <c r="C99"/>
  <c r="C78"/>
  <c r="C82"/>
  <c r="C86"/>
  <c r="C90"/>
  <c r="C73" i="5" s="1"/>
  <c r="C94" i="4"/>
  <c r="C98"/>
  <c r="C77"/>
  <c r="C81"/>
  <c r="C85"/>
  <c r="C72" i="5" s="1"/>
  <c r="C89" i="4"/>
  <c r="C93"/>
  <c r="C97"/>
  <c r="C79"/>
  <c r="C83"/>
  <c r="C91"/>
  <c r="C95"/>
  <c r="C74" i="5" s="1"/>
  <c r="C54" i="4"/>
  <c r="C58"/>
  <c r="C62"/>
  <c r="C66"/>
  <c r="C70"/>
  <c r="C69" i="5" s="1"/>
  <c r="C74" i="4"/>
  <c r="C52"/>
  <c r="C64"/>
  <c r="C72"/>
  <c r="C55"/>
  <c r="C66" i="5" s="1"/>
  <c r="C59" i="4"/>
  <c r="C67"/>
  <c r="C75"/>
  <c r="C70" i="5" s="1"/>
  <c r="C53" i="4"/>
  <c r="C57"/>
  <c r="C61"/>
  <c r="C65"/>
  <c r="C68" i="5" s="1"/>
  <c r="C69" i="4"/>
  <c r="C73"/>
  <c r="C56"/>
  <c r="C60"/>
  <c r="C67" i="5" s="1"/>
  <c r="C68" i="4"/>
  <c r="C51"/>
  <c r="C63"/>
  <c r="C71"/>
  <c r="C40"/>
  <c r="C63" i="5" s="1"/>
  <c r="C44" i="4"/>
  <c r="C48"/>
  <c r="C39"/>
  <c r="C43"/>
  <c r="C47"/>
  <c r="C38"/>
  <c r="C41"/>
  <c r="C45"/>
  <c r="C64" i="5" s="1"/>
  <c r="C49" i="4"/>
  <c r="C42"/>
  <c r="C46"/>
  <c r="C50"/>
  <c r="C65" i="5" s="1"/>
  <c r="C26" i="4"/>
  <c r="C30"/>
  <c r="C61" i="5" s="1"/>
  <c r="C34" i="4"/>
  <c r="C28"/>
  <c r="C36"/>
  <c r="C27"/>
  <c r="C35"/>
  <c r="C62" i="5" s="1"/>
  <c r="C29" i="4"/>
  <c r="C33"/>
  <c r="C37"/>
  <c r="C25"/>
  <c r="C60" i="5" s="1"/>
  <c r="C32" i="4"/>
  <c r="C31"/>
  <c r="U18"/>
  <c r="T18"/>
  <c r="S18"/>
  <c r="R18"/>
  <c r="Q18"/>
  <c r="P18"/>
  <c r="O18"/>
  <c r="N18"/>
  <c r="M18"/>
  <c r="L18"/>
  <c r="F4" i="5"/>
  <c r="F5"/>
  <c r="F6"/>
  <c r="F7"/>
  <c r="F8"/>
  <c r="F9"/>
  <c r="F10"/>
  <c r="F11"/>
  <c r="F12"/>
  <c r="F13"/>
  <c r="F14"/>
  <c r="F15"/>
  <c r="F16"/>
  <c r="F17"/>
  <c r="F18"/>
  <c r="F19"/>
  <c r="F20"/>
  <c r="F21"/>
  <c r="F22"/>
  <c r="F23"/>
  <c r="F3"/>
  <c r="A26" i="4"/>
  <c r="U11"/>
  <c r="T11"/>
  <c r="S11"/>
  <c r="R11"/>
  <c r="Q11"/>
  <c r="P11"/>
  <c r="O11"/>
  <c r="N11"/>
  <c r="M11"/>
  <c r="L11"/>
  <c r="U9"/>
  <c r="T9"/>
  <c r="S9"/>
  <c r="R9"/>
  <c r="Q9"/>
  <c r="P9"/>
  <c r="O9"/>
  <c r="N9"/>
  <c r="M9"/>
  <c r="L9"/>
  <c r="I55" i="5" l="1"/>
  <c r="C55"/>
  <c r="B101" i="4"/>
  <c r="B105"/>
  <c r="B76" i="5" s="1"/>
  <c r="B109" i="4"/>
  <c r="B113"/>
  <c r="B117"/>
  <c r="B121"/>
  <c r="B125"/>
  <c r="B80" i="5" s="1"/>
  <c r="B107" i="4"/>
  <c r="B115"/>
  <c r="B78" i="5" s="1"/>
  <c r="B123" i="4"/>
  <c r="B106"/>
  <c r="B114"/>
  <c r="B122"/>
  <c r="B104"/>
  <c r="B108"/>
  <c r="B112"/>
  <c r="B116"/>
  <c r="B120"/>
  <c r="B79" i="5" s="1"/>
  <c r="B124" i="4"/>
  <c r="B103"/>
  <c r="B111"/>
  <c r="B119"/>
  <c r="B102"/>
  <c r="B110"/>
  <c r="B77" i="5" s="1"/>
  <c r="B118" i="4"/>
  <c r="B76"/>
  <c r="B80"/>
  <c r="B71" i="5" s="1"/>
  <c r="B84" i="4"/>
  <c r="B88"/>
  <c r="B92"/>
  <c r="B96"/>
  <c r="B100"/>
  <c r="B75" i="5" s="1"/>
  <c r="B77" i="4"/>
  <c r="B85"/>
  <c r="B72" i="5" s="1"/>
  <c r="B93" i="4"/>
  <c r="B79"/>
  <c r="B83"/>
  <c r="B87"/>
  <c r="B91"/>
  <c r="B95"/>
  <c r="B74" i="5" s="1"/>
  <c r="B99" i="4"/>
  <c r="B78"/>
  <c r="B82"/>
  <c r="B86"/>
  <c r="B90"/>
  <c r="B73" i="5" s="1"/>
  <c r="B94" i="4"/>
  <c r="B98"/>
  <c r="B81"/>
  <c r="B89"/>
  <c r="B97"/>
  <c r="B39"/>
  <c r="B43"/>
  <c r="B47"/>
  <c r="B49"/>
  <c r="B44"/>
  <c r="B38"/>
  <c r="B42"/>
  <c r="B46"/>
  <c r="B50"/>
  <c r="B65" i="5" s="1"/>
  <c r="B41" i="4"/>
  <c r="B45"/>
  <c r="B64" i="5" s="1"/>
  <c r="B40" i="4"/>
  <c r="B63" i="5" s="1"/>
  <c r="B48" i="4"/>
  <c r="B26"/>
  <c r="B30"/>
  <c r="B61" i="5" s="1"/>
  <c r="B34" i="4"/>
  <c r="B37"/>
  <c r="B25"/>
  <c r="B60" i="5" s="1"/>
  <c r="B36" i="4"/>
  <c r="B27"/>
  <c r="B31"/>
  <c r="B35"/>
  <c r="B62" i="5" s="1"/>
  <c r="B29" i="4"/>
  <c r="B33"/>
  <c r="B28"/>
  <c r="B32"/>
  <c r="D76"/>
  <c r="D77"/>
  <c r="D78"/>
  <c r="D79"/>
  <c r="D80"/>
  <c r="D71" i="5" s="1"/>
  <c r="D81" i="4"/>
  <c r="D82"/>
  <c r="D83"/>
  <c r="D84"/>
  <c r="D85"/>
  <c r="D72" i="5" s="1"/>
  <c r="D86" i="4"/>
  <c r="D87"/>
  <c r="D88"/>
  <c r="D89"/>
  <c r="D90"/>
  <c r="D73" i="5" s="1"/>
  <c r="D91" i="4"/>
  <c r="D92"/>
  <c r="D93"/>
  <c r="D94"/>
  <c r="D95"/>
  <c r="D74" i="5" s="1"/>
  <c r="D96" i="4"/>
  <c r="D97"/>
  <c r="D98"/>
  <c r="D99"/>
  <c r="D100"/>
  <c r="D75" i="5" s="1"/>
  <c r="D51" i="4"/>
  <c r="D52"/>
  <c r="D53"/>
  <c r="D54"/>
  <c r="D57"/>
  <c r="D59"/>
  <c r="D61"/>
  <c r="D63"/>
  <c r="D66"/>
  <c r="D67"/>
  <c r="D70"/>
  <c r="D69" i="5" s="1"/>
  <c r="D72" i="4"/>
  <c r="D74"/>
  <c r="D55"/>
  <c r="D66" i="5" s="1"/>
  <c r="D56" i="4"/>
  <c r="D58"/>
  <c r="D60"/>
  <c r="D67" i="5" s="1"/>
  <c r="D62" i="4"/>
  <c r="D64"/>
  <c r="D65"/>
  <c r="D68" i="5" s="1"/>
  <c r="D68" i="4"/>
  <c r="D69"/>
  <c r="D71"/>
  <c r="D73"/>
  <c r="D75"/>
  <c r="D70" i="5" s="1"/>
  <c r="D38" i="4"/>
  <c r="D39"/>
  <c r="D40"/>
  <c r="D63" i="5" s="1"/>
  <c r="D41" i="4"/>
  <c r="D42"/>
  <c r="D43"/>
  <c r="D44"/>
  <c r="D45"/>
  <c r="D64" i="5" s="1"/>
  <c r="D46" i="4"/>
  <c r="D47"/>
  <c r="D48"/>
  <c r="D49"/>
  <c r="D50"/>
  <c r="D65" i="5" s="1"/>
  <c r="D25" i="4"/>
  <c r="D60" i="5" s="1"/>
  <c r="D28" i="4"/>
  <c r="D30"/>
  <c r="D61" i="5" s="1"/>
  <c r="D32" i="4"/>
  <c r="D34"/>
  <c r="D36"/>
  <c r="D26"/>
  <c r="D27"/>
  <c r="D29"/>
  <c r="D31"/>
  <c r="D33"/>
  <c r="D35"/>
  <c r="D62" i="5" s="1"/>
  <c r="D37" i="4"/>
  <c r="D101"/>
  <c r="D105"/>
  <c r="D76" i="5" s="1"/>
  <c r="D109" i="4"/>
  <c r="D113"/>
  <c r="D117"/>
  <c r="D121"/>
  <c r="D125"/>
  <c r="D80" i="5" s="1"/>
  <c r="D103" i="4"/>
  <c r="D107"/>
  <c r="D115"/>
  <c r="D78" i="5" s="1"/>
  <c r="D123" i="4"/>
  <c r="D102"/>
  <c r="D110"/>
  <c r="D77" i="5" s="1"/>
  <c r="D118" i="4"/>
  <c r="D104"/>
  <c r="D108"/>
  <c r="D112"/>
  <c r="D116"/>
  <c r="D120"/>
  <c r="D79" i="5" s="1"/>
  <c r="D124" i="4"/>
  <c r="D111"/>
  <c r="D119"/>
  <c r="D106"/>
  <c r="D114"/>
  <c r="D122"/>
  <c r="A27"/>
  <c r="D55" i="5" l="1"/>
  <c r="D54" s="1"/>
  <c r="B55"/>
  <c r="B54" s="1"/>
  <c r="J54"/>
  <c r="C54"/>
  <c r="G54"/>
  <c r="I54"/>
  <c r="F54"/>
  <c r="E54"/>
  <c r="H54"/>
  <c r="K54"/>
  <c r="A28" i="4"/>
  <c r="F34" i="5" l="1"/>
  <c r="F38"/>
  <c r="F42"/>
  <c r="F46"/>
  <c r="F50"/>
  <c r="F45"/>
  <c r="F49"/>
  <c r="F48"/>
  <c r="F35"/>
  <c r="F39"/>
  <c r="F43"/>
  <c r="F47"/>
  <c r="F51"/>
  <c r="F33"/>
  <c r="F37"/>
  <c r="F41"/>
  <c r="F32"/>
  <c r="F36"/>
  <c r="F40"/>
  <c r="F44"/>
  <c r="F52"/>
  <c r="D36"/>
  <c r="D40"/>
  <c r="D44"/>
  <c r="D48"/>
  <c r="D52"/>
  <c r="D51"/>
  <c r="D42"/>
  <c r="D50"/>
  <c r="D33"/>
  <c r="D37"/>
  <c r="D41"/>
  <c r="D45"/>
  <c r="D49"/>
  <c r="D32"/>
  <c r="D35"/>
  <c r="D39"/>
  <c r="D43"/>
  <c r="D47"/>
  <c r="D34"/>
  <c r="D38"/>
  <c r="D46"/>
  <c r="C33"/>
  <c r="C37"/>
  <c r="C41"/>
  <c r="C45"/>
  <c r="C49"/>
  <c r="C32"/>
  <c r="C52"/>
  <c r="C43"/>
  <c r="C51"/>
  <c r="C34"/>
  <c r="C38"/>
  <c r="C42"/>
  <c r="C46"/>
  <c r="C50"/>
  <c r="C36"/>
  <c r="C40"/>
  <c r="C44"/>
  <c r="C48"/>
  <c r="C35"/>
  <c r="C39"/>
  <c r="C47"/>
  <c r="K33"/>
  <c r="K37"/>
  <c r="K41"/>
  <c r="K45"/>
  <c r="K49"/>
  <c r="K32"/>
  <c r="K52"/>
  <c r="K43"/>
  <c r="K51"/>
  <c r="K34"/>
  <c r="K38"/>
  <c r="K42"/>
  <c r="K46"/>
  <c r="K50"/>
  <c r="K36"/>
  <c r="K40"/>
  <c r="K44"/>
  <c r="K48"/>
  <c r="K35"/>
  <c r="K39"/>
  <c r="K47"/>
  <c r="I35"/>
  <c r="I39"/>
  <c r="I43"/>
  <c r="I47"/>
  <c r="I51"/>
  <c r="I46"/>
  <c r="I45"/>
  <c r="I36"/>
  <c r="I40"/>
  <c r="I44"/>
  <c r="I48"/>
  <c r="I52"/>
  <c r="I34"/>
  <c r="I38"/>
  <c r="I42"/>
  <c r="I50"/>
  <c r="I33"/>
  <c r="I37"/>
  <c r="I41"/>
  <c r="I49"/>
  <c r="I32"/>
  <c r="H36"/>
  <c r="H40"/>
  <c r="H44"/>
  <c r="H48"/>
  <c r="H52"/>
  <c r="H43"/>
  <c r="H47"/>
  <c r="H46"/>
  <c r="H33"/>
  <c r="H37"/>
  <c r="H41"/>
  <c r="H45"/>
  <c r="H49"/>
  <c r="H32"/>
  <c r="H35"/>
  <c r="H39"/>
  <c r="H51"/>
  <c r="H34"/>
  <c r="H38"/>
  <c r="H42"/>
  <c r="H50"/>
  <c r="E35"/>
  <c r="E39"/>
  <c r="E43"/>
  <c r="E47"/>
  <c r="E51"/>
  <c r="E50"/>
  <c r="E49"/>
  <c r="E36"/>
  <c r="E40"/>
  <c r="E44"/>
  <c r="E48"/>
  <c r="E52"/>
  <c r="E34"/>
  <c r="E38"/>
  <c r="E42"/>
  <c r="E46"/>
  <c r="E33"/>
  <c r="E37"/>
  <c r="E41"/>
  <c r="E45"/>
  <c r="E32"/>
  <c r="J34"/>
  <c r="J38"/>
  <c r="J42"/>
  <c r="J46"/>
  <c r="J50"/>
  <c r="J41"/>
  <c r="J32"/>
  <c r="J40"/>
  <c r="J44"/>
  <c r="J52"/>
  <c r="J35"/>
  <c r="J39"/>
  <c r="J43"/>
  <c r="J47"/>
  <c r="J51"/>
  <c r="J33"/>
  <c r="J37"/>
  <c r="J45"/>
  <c r="J49"/>
  <c r="J36"/>
  <c r="J48"/>
  <c r="G33"/>
  <c r="G37"/>
  <c r="G41"/>
  <c r="G45"/>
  <c r="G49"/>
  <c r="G32"/>
  <c r="G44"/>
  <c r="G48"/>
  <c r="G39"/>
  <c r="G47"/>
  <c r="G34"/>
  <c r="G38"/>
  <c r="G42"/>
  <c r="G46"/>
  <c r="G50"/>
  <c r="G36"/>
  <c r="G40"/>
  <c r="G52"/>
  <c r="G35"/>
  <c r="G43"/>
  <c r="G51"/>
  <c r="B34"/>
  <c r="B36"/>
  <c r="B38"/>
  <c r="B40"/>
  <c r="B42"/>
  <c r="B44"/>
  <c r="B46"/>
  <c r="B48"/>
  <c r="B50"/>
  <c r="B52"/>
  <c r="B32"/>
  <c r="B33"/>
  <c r="B35"/>
  <c r="B37"/>
  <c r="B39"/>
  <c r="B41"/>
  <c r="B43"/>
  <c r="B45"/>
  <c r="B47"/>
  <c r="B49"/>
  <c r="B51"/>
  <c r="A29" i="4"/>
  <c r="J29" i="5" l="1"/>
  <c r="F29"/>
  <c r="H29"/>
  <c r="E29"/>
  <c r="D29"/>
  <c r="B29"/>
  <c r="G29"/>
  <c r="I29"/>
  <c r="C29"/>
  <c r="K29"/>
  <c r="A30" i="4"/>
  <c r="A31" l="1"/>
  <c r="A32" l="1"/>
  <c r="A33" l="1"/>
  <c r="A34" l="1"/>
  <c r="A35" l="1"/>
  <c r="A36" l="1"/>
  <c r="A37" l="1"/>
  <c r="A38" l="1"/>
  <c r="A39" l="1"/>
  <c r="A40" l="1"/>
  <c r="A41" l="1"/>
  <c r="A42" l="1"/>
  <c r="A43" l="1"/>
  <c r="A44" l="1"/>
  <c r="A45" l="1"/>
  <c r="A46" l="1"/>
  <c r="A47" l="1"/>
  <c r="A48" l="1"/>
  <c r="A49" l="1"/>
  <c r="A50" l="1"/>
  <c r="A51" l="1"/>
  <c r="A52" l="1"/>
  <c r="A53" l="1"/>
  <c r="A54" l="1"/>
  <c r="A55" l="1"/>
  <c r="A56" l="1"/>
  <c r="A57" l="1"/>
  <c r="A58" l="1"/>
  <c r="A59" l="1"/>
  <c r="A60" l="1"/>
  <c r="A61" l="1"/>
  <c r="A62" l="1"/>
  <c r="A63" l="1"/>
  <c r="A64" l="1"/>
  <c r="A65" l="1"/>
  <c r="A66" l="1"/>
  <c r="A67" l="1"/>
  <c r="A68" l="1"/>
  <c r="A69" l="1"/>
  <c r="A70" l="1"/>
  <c r="A71" l="1"/>
  <c r="A72" l="1"/>
  <c r="A73" l="1"/>
  <c r="A74" l="1"/>
  <c r="A75" l="1"/>
  <c r="A76" l="1"/>
  <c r="A77" l="1"/>
  <c r="A78" l="1"/>
  <c r="A79" l="1"/>
  <c r="A80" l="1"/>
  <c r="A81" l="1"/>
  <c r="A82" l="1"/>
  <c r="A83" l="1"/>
  <c r="A84" l="1"/>
  <c r="A85" l="1"/>
  <c r="A86" l="1"/>
  <c r="A87" l="1"/>
  <c r="A88" l="1"/>
  <c r="A89" l="1"/>
  <c r="A90" l="1"/>
  <c r="A91" l="1"/>
  <c r="A92" l="1"/>
  <c r="A93" l="1"/>
  <c r="A94" l="1"/>
  <c r="A95" l="1"/>
  <c r="A96" l="1"/>
  <c r="A97" l="1"/>
  <c r="A98" l="1"/>
  <c r="A99" l="1"/>
  <c r="A100" l="1"/>
  <c r="A101" l="1"/>
  <c r="A102" l="1"/>
  <c r="A103" l="1"/>
  <c r="A104" l="1"/>
  <c r="A105" l="1"/>
  <c r="A106" l="1"/>
  <c r="A107" l="1"/>
  <c r="A108" l="1"/>
  <c r="A109" l="1"/>
  <c r="A110" l="1"/>
  <c r="A111" l="1"/>
  <c r="A112" l="1"/>
  <c r="A113" l="1"/>
  <c r="A114" l="1"/>
  <c r="A115" l="1"/>
  <c r="A116" l="1"/>
  <c r="A117" l="1"/>
  <c r="A118" l="1"/>
  <c r="A119" l="1"/>
  <c r="A120" l="1"/>
  <c r="A121" l="1"/>
  <c r="A122" l="1"/>
  <c r="A123" l="1"/>
  <c r="A124" l="1"/>
  <c r="A125" l="1"/>
</calcChain>
</file>

<file path=xl/sharedStrings.xml><?xml version="1.0" encoding="utf-8"?>
<sst xmlns="http://schemas.openxmlformats.org/spreadsheetml/2006/main" count="170" uniqueCount="116">
  <si>
    <t xml:space="preserve">1. mcf = 1.0 + (otp_mcf * (1.0/128+1.0/1024));   </t>
  </si>
  <si>
    <t>   so range is 1.0 to 2.1162</t>
  </si>
  <si>
    <t>2. bcf must be done in 16 mW steps so,</t>
  </si>
  <si>
    <t>   bcf = -2000 + (otp_bcf * 16)</t>
  </si>
  <si>
    <t>   so range is -2000 to 2080</t>
  </si>
  <si>
    <t>Region Boundary</t>
  </si>
  <si>
    <t>R1/R2</t>
  </si>
  <si>
    <t>IL (mA)</t>
  </si>
  <si>
    <t>R2/R3</t>
  </si>
  <si>
    <t>R3/R4</t>
  </si>
  <si>
    <t>R4/R5</t>
  </si>
  <si>
    <t>Formulas</t>
  </si>
  <si>
    <t>FOD Values</t>
  </si>
  <si>
    <t>MCF1</t>
  </si>
  <si>
    <t>BCF1</t>
  </si>
  <si>
    <t>MCF2</t>
  </si>
  <si>
    <t>BCF2</t>
  </si>
  <si>
    <t>MCF3</t>
  </si>
  <si>
    <t>BCF3</t>
  </si>
  <si>
    <t>MCF4</t>
  </si>
  <si>
    <t>BCF4</t>
  </si>
  <si>
    <t>MCF5</t>
  </si>
  <si>
    <t>BCF5</t>
  </si>
  <si>
    <t>Hex</t>
  </si>
  <si>
    <t>7E</t>
  </si>
  <si>
    <t>B4</t>
  </si>
  <si>
    <t>BE</t>
  </si>
  <si>
    <t>B3</t>
  </si>
  <si>
    <t>1B</t>
  </si>
  <si>
    <t>Value Used in PR Formula, MCF - unitless, BCF - mW</t>
  </si>
  <si>
    <t>3E</t>
  </si>
  <si>
    <t>Pa</t>
  </si>
  <si>
    <t>mW</t>
  </si>
  <si>
    <t>Customer</t>
  </si>
  <si>
    <t>PR (mW)</t>
  </si>
  <si>
    <t>Set#</t>
  </si>
  <si>
    <t>IL (mA) / Set#</t>
  </si>
  <si>
    <t>5E</t>
  </si>
  <si>
    <t>BF</t>
  </si>
  <si>
    <t>B6</t>
  </si>
  <si>
    <t>AB</t>
  </si>
  <si>
    <t>3A</t>
  </si>
  <si>
    <t>4B</t>
  </si>
  <si>
    <t>7F</t>
  </si>
  <si>
    <t>B0</t>
  </si>
  <si>
    <t>3F</t>
  </si>
  <si>
    <t>A7</t>
  </si>
  <si>
    <t>0C</t>
  </si>
  <si>
    <t>AE</t>
  </si>
  <si>
    <t>BA</t>
  </si>
  <si>
    <t>B1</t>
  </si>
  <si>
    <t>FF</t>
  </si>
  <si>
    <t>Bank4</t>
  </si>
  <si>
    <t>Bank5</t>
  </si>
  <si>
    <t>Bank6</t>
  </si>
  <si>
    <t>Bank7</t>
  </si>
  <si>
    <t>P9025AC Power Measurements</t>
  </si>
  <si>
    <t>Input Voltage(V)</t>
  </si>
  <si>
    <t>Input Current (A)</t>
  </si>
  <si>
    <t>Output Voltage (V)</t>
  </si>
  <si>
    <t>Input Power (mW)</t>
  </si>
  <si>
    <t>Rx Load Current(mA)</t>
  </si>
  <si>
    <t>10 (FOD Maxed)</t>
  </si>
  <si>
    <t>Output Power (mW)</t>
  </si>
  <si>
    <r>
      <rPr>
        <b/>
        <sz val="11"/>
        <color theme="1"/>
        <rFont val="Calibri"/>
        <family val="2"/>
        <scheme val="minor"/>
      </rPr>
      <t>RFOD1 Resistance (k</t>
    </r>
    <r>
      <rPr>
        <b/>
        <sz val="11"/>
        <color theme="1"/>
        <rFont val="Calibri"/>
        <family val="2"/>
      </rPr>
      <t>Ω</t>
    </r>
    <r>
      <rPr>
        <b/>
        <sz val="9.35"/>
        <color theme="1"/>
        <rFont val="Calibri"/>
        <family val="2"/>
      </rPr>
      <t>) =</t>
    </r>
  </si>
  <si>
    <t>150 to open</t>
  </si>
  <si>
    <t>&lt;-- Use this resistance to select Bank #</t>
  </si>
  <si>
    <t>Bank 1</t>
  </si>
  <si>
    <t>Bank 2</t>
  </si>
  <si>
    <t>Bank 3</t>
  </si>
  <si>
    <t>Bank 4</t>
  </si>
  <si>
    <t>Bank 5</t>
  </si>
  <si>
    <t>Bank 6</t>
  </si>
  <si>
    <t>Bank 7</t>
  </si>
  <si>
    <t>Bank 8</t>
  </si>
  <si>
    <t>Bank 9</t>
  </si>
  <si>
    <t>Bank 10</t>
  </si>
  <si>
    <t>&lt;-- Choose closest 1% or 5% resistor to calculated value after selecting Bank # from above</t>
  </si>
  <si>
    <t xml:space="preserve">FOD1 Bank Selector </t>
  </si>
  <si>
    <t>* If calculated value of RFOD2 based on selected Bank # from above is red, offset adjustment is out of range and is not sufficient to compensate, use a different Bank #</t>
  </si>
  <si>
    <r>
      <t>RFOD2 Resistance (k</t>
    </r>
    <r>
      <rPr>
        <b/>
        <sz val="11"/>
        <color theme="1"/>
        <rFont val="Calibri"/>
        <family val="2"/>
      </rPr>
      <t>Ω</t>
    </r>
    <r>
      <rPr>
        <b/>
        <sz val="9.35"/>
        <color theme="1"/>
        <rFont val="Calibri"/>
        <family val="2"/>
      </rPr>
      <t>)* =</t>
    </r>
  </si>
  <si>
    <t>FOD2 Offset Required (mW) =</t>
  </si>
  <si>
    <t>The above table represents the difference between input power and reported power per each available internally programmed Bank.  Reported power must be less than or equal to input power plus 350mW in order to be WPC Compliant</t>
  </si>
  <si>
    <t>The following table represents the difference between reported power by OTP Bank # and includes the contribution of the FOD2 Offset Adjustemnt to the reported power level</t>
  </si>
  <si>
    <t>Total FOD reported Power Difference from Pre-programmed Banks</t>
  </si>
  <si>
    <t>Total Reported Power differences (FOD1 Bank Selector plus FOD2 Offset Contribution)</t>
  </si>
  <si>
    <t>Bank # selected by installing RFOD1 indicated resistance on row 28</t>
  </si>
  <si>
    <t>OTP Programmed Bank #'s</t>
  </si>
  <si>
    <t>Recommended Bank to use --&gt;</t>
  </si>
  <si>
    <t>&lt;-- Max Reported Error Value, Select the Bank the corresponds with the Green cell</t>
  </si>
  <si>
    <t>8F</t>
  </si>
  <si>
    <t>A</t>
  </si>
  <si>
    <t>4E</t>
  </si>
  <si>
    <t>Bank1 (Wurth Rx Coil)</t>
  </si>
  <si>
    <t>8C</t>
  </si>
  <si>
    <t>6E</t>
  </si>
  <si>
    <t>Bank2 (TDK Rx Coil)</t>
  </si>
  <si>
    <t>8B</t>
  </si>
  <si>
    <t>5A</t>
  </si>
  <si>
    <t>Bank3 (Vishay Rx Coil)</t>
  </si>
  <si>
    <t>From Cal system</t>
  </si>
  <si>
    <t>Bank 1 (Wurth)</t>
  </si>
  <si>
    <t>Bank 2 (TDK)</t>
  </si>
  <si>
    <t>6A</t>
  </si>
  <si>
    <t>E</t>
  </si>
  <si>
    <t>8A</t>
  </si>
  <si>
    <t>6B</t>
  </si>
  <si>
    <t>10 to 33.2</t>
  </si>
  <si>
    <t>First data set (5mm shift direction 1)</t>
  </si>
  <si>
    <t>Tx_LOSSES(mW)</t>
  </si>
  <si>
    <t>Delta from Pre-programmed Banks including Distributed Char. System Cal.</t>
  </si>
  <si>
    <t>ENTER DATA IN COLUMNS J,K,L:</t>
  </si>
  <si>
    <t>ENTER DATA IN COLUMNS B,C,D:</t>
  </si>
  <si>
    <t>Second data set (5mm shift direction 2)</t>
  </si>
  <si>
    <t>Bank8 (Not Trimmed)</t>
  </si>
  <si>
    <t>Bank9 (Not Trimmed)</t>
  </si>
</sst>
</file>

<file path=xl/styles.xml><?xml version="1.0" encoding="utf-8"?>
<styleSheet xmlns="http://schemas.openxmlformats.org/spreadsheetml/2006/main">
  <fonts count="17">
    <font>
      <sz val="11"/>
      <color theme="1"/>
      <name val="Calibri"/>
      <family val="2"/>
      <scheme val="minor"/>
    </font>
    <font>
      <b/>
      <sz val="11"/>
      <color theme="1"/>
      <name val="Calibri"/>
      <family val="2"/>
      <scheme val="minor"/>
    </font>
    <font>
      <sz val="12"/>
      <color theme="1"/>
      <name val="Courier"/>
      <family val="3"/>
    </font>
    <font>
      <sz val="12"/>
      <color theme="1"/>
      <name val="Times New Roman"/>
      <family val="1"/>
    </font>
    <font>
      <sz val="11"/>
      <color rgb="FF000000"/>
      <name val="Calibri"/>
      <family val="2"/>
      <scheme val="minor"/>
    </font>
    <font>
      <sz val="11"/>
      <color rgb="FF006100"/>
      <name val="Calibri"/>
      <family val="2"/>
      <scheme val="minor"/>
    </font>
    <font>
      <b/>
      <sz val="11"/>
      <color rgb="FF006100"/>
      <name val="Calibri"/>
      <family val="2"/>
      <scheme val="minor"/>
    </font>
    <font>
      <b/>
      <i/>
      <sz val="11"/>
      <color theme="1"/>
      <name val="Calibri"/>
      <family val="2"/>
      <scheme val="minor"/>
    </font>
    <font>
      <b/>
      <sz val="11"/>
      <color theme="1"/>
      <name val="Calibri"/>
      <family val="2"/>
    </font>
    <font>
      <b/>
      <sz val="9.35"/>
      <color theme="1"/>
      <name val="Calibri"/>
      <family val="2"/>
    </font>
    <font>
      <sz val="11"/>
      <color theme="0" tint="-0.499984740745262"/>
      <name val="Calibri"/>
      <family val="2"/>
      <scheme val="minor"/>
    </font>
    <font>
      <i/>
      <sz val="11"/>
      <color theme="0" tint="-0.499984740745262"/>
      <name val="Calibri"/>
      <family val="2"/>
      <scheme val="minor"/>
    </font>
    <font>
      <b/>
      <i/>
      <sz val="11"/>
      <color theme="0" tint="-0.499984740745262"/>
      <name val="Calibri"/>
      <family val="2"/>
      <scheme val="minor"/>
    </font>
    <font>
      <sz val="11"/>
      <color theme="1" tint="0.14999847407452621"/>
      <name val="Calibri"/>
      <family val="2"/>
      <scheme val="minor"/>
    </font>
    <font>
      <sz val="11"/>
      <color theme="0" tint="-0.34998626667073579"/>
      <name val="Calibri"/>
      <family val="2"/>
      <scheme val="minor"/>
    </font>
    <font>
      <b/>
      <sz val="11"/>
      <color theme="0" tint="-0.499984740745262"/>
      <name val="Calibri"/>
      <family val="2"/>
      <scheme val="minor"/>
    </font>
    <font>
      <i/>
      <sz val="11"/>
      <color theme="1"/>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EAF1DD"/>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s>
  <cellStyleXfs count="2">
    <xf numFmtId="0" fontId="0" fillId="0" borderId="0"/>
    <xf numFmtId="0" fontId="5" fillId="4" borderId="0" applyNumberFormat="0" applyBorder="0" applyAlignment="0" applyProtection="0"/>
  </cellStyleXfs>
  <cellXfs count="105">
    <xf numFmtId="0" fontId="0" fillId="0" borderId="0" xfId="0"/>
    <xf numFmtId="0" fontId="2" fillId="0" borderId="0" xfId="0" applyFont="1"/>
    <xf numFmtId="0" fontId="3" fillId="0" borderId="0" xfId="0" applyFont="1"/>
    <xf numFmtId="0" fontId="1" fillId="0" borderId="0" xfId="0" applyFont="1" applyFill="1"/>
    <xf numFmtId="0" fontId="0" fillId="0" borderId="0" xfId="0" applyFill="1"/>
    <xf numFmtId="0" fontId="0" fillId="0" borderId="0" xfId="0" applyBorder="1"/>
    <xf numFmtId="0" fontId="0" fillId="2" borderId="1" xfId="0" applyFill="1" applyBorder="1"/>
    <xf numFmtId="0" fontId="0" fillId="2" borderId="5" xfId="0" applyFill="1" applyBorder="1"/>
    <xf numFmtId="0" fontId="0" fillId="2" borderId="11" xfId="0" applyFill="1" applyBorder="1"/>
    <xf numFmtId="0" fontId="0" fillId="2" borderId="14" xfId="0" applyFill="1" applyBorder="1"/>
    <xf numFmtId="0" fontId="0" fillId="2" borderId="7" xfId="0" applyFill="1" applyBorder="1"/>
    <xf numFmtId="0" fontId="0" fillId="2" borderId="8" xfId="0" applyFill="1" applyBorder="1"/>
    <xf numFmtId="0" fontId="0" fillId="2" borderId="0" xfId="0" applyFill="1"/>
    <xf numFmtId="0" fontId="0" fillId="2" borderId="2" xfId="0" applyFill="1" applyBorder="1"/>
    <xf numFmtId="0" fontId="0" fillId="2" borderId="6" xfId="0" applyFill="1" applyBorder="1"/>
    <xf numFmtId="0" fontId="0" fillId="2" borderId="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9" xfId="0" applyFill="1" applyBorder="1" applyAlignment="1">
      <alignment horizontal="center" vertical="center"/>
    </xf>
    <xf numFmtId="0" fontId="0" fillId="2" borderId="7" xfId="0" applyFill="1" applyBorder="1" applyAlignment="1">
      <alignment horizontal="center" vertical="center"/>
    </xf>
    <xf numFmtId="0" fontId="0" fillId="2" borderId="13" xfId="0" applyFill="1" applyBorder="1" applyAlignment="1">
      <alignment horizontal="center" vertical="center"/>
    </xf>
    <xf numFmtId="0" fontId="0" fillId="3" borderId="5" xfId="0" applyFill="1" applyBorder="1"/>
    <xf numFmtId="0" fontId="0" fillId="3" borderId="6" xfId="0" applyFill="1" applyBorder="1"/>
    <xf numFmtId="0" fontId="0" fillId="3" borderId="2" xfId="0" applyFill="1" applyBorder="1"/>
    <xf numFmtId="0" fontId="0" fillId="3" borderId="14" xfId="0" applyFill="1" applyBorder="1"/>
    <xf numFmtId="0" fontId="0" fillId="3" borderId="10" xfId="0" applyFill="1" applyBorder="1"/>
    <xf numFmtId="0" fontId="0" fillId="3" borderId="3" xfId="0" applyFill="1" applyBorder="1"/>
    <xf numFmtId="0" fontId="0" fillId="3" borderId="4" xfId="0" applyFill="1" applyBorder="1"/>
    <xf numFmtId="0" fontId="0" fillId="3" borderId="11" xfId="0" applyFill="1" applyBorder="1"/>
    <xf numFmtId="0" fontId="0" fillId="3" borderId="0" xfId="0" applyFill="1" applyBorder="1"/>
    <xf numFmtId="0" fontId="0" fillId="3" borderId="12" xfId="0" applyFill="1" applyBorder="1"/>
    <xf numFmtId="0" fontId="0" fillId="3" borderId="8" xfId="0" applyFill="1" applyBorder="1"/>
    <xf numFmtId="0" fontId="0" fillId="3" borderId="7" xfId="0" applyFill="1" applyBorder="1"/>
    <xf numFmtId="0" fontId="0" fillId="3" borderId="9" xfId="0" applyFill="1" applyBorder="1"/>
    <xf numFmtId="0" fontId="0" fillId="3" borderId="13" xfId="0" applyFill="1" applyBorder="1"/>
    <xf numFmtId="0" fontId="0" fillId="3" borderId="1" xfId="0" applyFill="1" applyBorder="1"/>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0" xfId="0" applyFont="1" applyFill="1" applyBorder="1" applyAlignment="1">
      <alignment horizontal="center" vertical="center"/>
    </xf>
    <xf numFmtId="0" fontId="0" fillId="2" borderId="10" xfId="0" applyFill="1" applyBorder="1" applyAlignment="1">
      <alignment horizontal="center" vertical="center"/>
    </xf>
    <xf numFmtId="0" fontId="0" fillId="2" borderId="4" xfId="0" applyFill="1" applyBorder="1" applyAlignment="1">
      <alignment horizontal="center" vertical="center"/>
    </xf>
    <xf numFmtId="0" fontId="1" fillId="0" borderId="10" xfId="0" applyFont="1" applyBorder="1"/>
    <xf numFmtId="0" fontId="1" fillId="0" borderId="3" xfId="0" applyFont="1" applyBorder="1"/>
    <xf numFmtId="0" fontId="1" fillId="0" borderId="4" xfId="0" applyFont="1" applyBorder="1"/>
    <xf numFmtId="0" fontId="0" fillId="0" borderId="11" xfId="0" applyBorder="1"/>
    <xf numFmtId="0" fontId="0" fillId="0" borderId="7" xfId="0" applyBorder="1"/>
    <xf numFmtId="0" fontId="6" fillId="4" borderId="5" xfId="1" applyFont="1" applyBorder="1"/>
    <xf numFmtId="0" fontId="7" fillId="0" borderId="10" xfId="0" applyFont="1" applyBorder="1"/>
    <xf numFmtId="0" fontId="0" fillId="0" borderId="3" xfId="0" applyBorder="1"/>
    <xf numFmtId="0" fontId="0" fillId="0" borderId="4" xfId="0" applyBorder="1"/>
    <xf numFmtId="2" fontId="0" fillId="0" borderId="0" xfId="0" applyNumberFormat="1" applyBorder="1"/>
    <xf numFmtId="2" fontId="0" fillId="0" borderId="12" xfId="0" applyNumberFormat="1" applyBorder="1"/>
    <xf numFmtId="2" fontId="0" fillId="0" borderId="9" xfId="0" applyNumberFormat="1" applyBorder="1"/>
    <xf numFmtId="2" fontId="0" fillId="0" borderId="13" xfId="0" applyNumberFormat="1" applyBorder="1"/>
    <xf numFmtId="2" fontId="0" fillId="0" borderId="0" xfId="0" applyNumberFormat="1"/>
    <xf numFmtId="0" fontId="1" fillId="0" borderId="11" xfId="0" applyFont="1" applyBorder="1"/>
    <xf numFmtId="0" fontId="1" fillId="0" borderId="5" xfId="0" applyFont="1" applyBorder="1"/>
    <xf numFmtId="0" fontId="1" fillId="0" borderId="0" xfId="0" applyFont="1" applyBorder="1"/>
    <xf numFmtId="0" fontId="1" fillId="0" borderId="12" xfId="0" applyFont="1" applyBorder="1"/>
    <xf numFmtId="0" fontId="0" fillId="0" borderId="5" xfId="0" applyBorder="1" applyAlignment="1">
      <alignment horizontal="center"/>
    </xf>
    <xf numFmtId="0" fontId="11" fillId="0" borderId="0" xfId="0" applyFont="1"/>
    <xf numFmtId="0" fontId="12" fillId="0" borderId="0" xfId="0" applyFont="1"/>
    <xf numFmtId="0" fontId="10" fillId="0" borderId="3" xfId="0" applyFont="1" applyBorder="1"/>
    <xf numFmtId="0" fontId="7" fillId="0" borderId="0" xfId="0" applyFont="1" applyBorder="1"/>
    <xf numFmtId="0" fontId="10" fillId="0" borderId="0" xfId="0" applyFont="1"/>
    <xf numFmtId="0" fontId="1" fillId="0" borderId="15" xfId="0" applyFont="1" applyBorder="1"/>
    <xf numFmtId="0" fontId="0" fillId="0" borderId="10" xfId="0" applyBorder="1"/>
    <xf numFmtId="2" fontId="0" fillId="0" borderId="10" xfId="0" applyNumberFormat="1" applyBorder="1"/>
    <xf numFmtId="2" fontId="0" fillId="0" borderId="11" xfId="0" applyNumberFormat="1" applyBorder="1"/>
    <xf numFmtId="2" fontId="0" fillId="0" borderId="7" xfId="0" applyNumberFormat="1" applyBorder="1"/>
    <xf numFmtId="2" fontId="0" fillId="0" borderId="15" xfId="0" applyNumberFormat="1" applyBorder="1"/>
    <xf numFmtId="2" fontId="0" fillId="0" borderId="14" xfId="0" applyNumberFormat="1" applyBorder="1"/>
    <xf numFmtId="2" fontId="0" fillId="0" borderId="8" xfId="0" applyNumberFormat="1" applyBorder="1"/>
    <xf numFmtId="0" fontId="0" fillId="0" borderId="6" xfId="0" applyBorder="1"/>
    <xf numFmtId="0" fontId="10" fillId="0" borderId="0" xfId="0" applyFont="1" applyBorder="1"/>
    <xf numFmtId="0" fontId="0" fillId="0" borderId="14" xfId="0" applyFont="1" applyBorder="1"/>
    <xf numFmtId="0" fontId="0" fillId="0" borderId="8" xfId="0" applyFont="1" applyBorder="1"/>
    <xf numFmtId="2" fontId="0" fillId="0" borderId="1" xfId="0" applyNumberFormat="1" applyBorder="1"/>
    <xf numFmtId="2" fontId="0" fillId="0" borderId="6" xfId="0" applyNumberFormat="1" applyBorder="1"/>
    <xf numFmtId="2" fontId="0" fillId="0" borderId="2" xfId="0" applyNumberFormat="1" applyBorder="1"/>
    <xf numFmtId="0" fontId="13" fillId="0" borderId="0" xfId="0" applyFont="1" applyBorder="1"/>
    <xf numFmtId="0" fontId="5" fillId="4" borderId="5" xfId="1" applyBorder="1"/>
    <xf numFmtId="0" fontId="0" fillId="5" borderId="16" xfId="0" applyFill="1" applyBorder="1" applyAlignment="1">
      <alignment horizontal="center"/>
    </xf>
    <xf numFmtId="0" fontId="0" fillId="5" borderId="17" xfId="0" applyFill="1" applyBorder="1" applyAlignment="1">
      <alignment horizontal="center"/>
    </xf>
    <xf numFmtId="0" fontId="0" fillId="5" borderId="0" xfId="0" applyFill="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0" fillId="2" borderId="0" xfId="0" applyFill="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0" fillId="2" borderId="2" xfId="0" applyFill="1" applyBorder="1" applyAlignment="1">
      <alignment horizontal="center"/>
    </xf>
    <xf numFmtId="0" fontId="0" fillId="3" borderId="6" xfId="0" applyFill="1" applyBorder="1" applyAlignment="1">
      <alignment horizontal="center"/>
    </xf>
    <xf numFmtId="0" fontId="0" fillId="3" borderId="2" xfId="0" applyFill="1" applyBorder="1" applyAlignment="1">
      <alignment horizontal="center"/>
    </xf>
    <xf numFmtId="0" fontId="0" fillId="3" borderId="10" xfId="0"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10" fontId="0" fillId="0" borderId="0" xfId="0" applyNumberFormat="1"/>
    <xf numFmtId="0" fontId="14" fillId="0" borderId="0" xfId="0" applyFont="1" applyBorder="1"/>
    <xf numFmtId="2" fontId="14" fillId="0" borderId="0" xfId="0" applyNumberFormat="1" applyFont="1" applyBorder="1"/>
    <xf numFmtId="0" fontId="15" fillId="0" borderId="5" xfId="1" applyFont="1" applyFill="1" applyBorder="1"/>
    <xf numFmtId="2" fontId="10" fillId="0" borderId="5" xfId="0" applyNumberFormat="1" applyFont="1" applyBorder="1"/>
    <xf numFmtId="2" fontId="1" fillId="0" borderId="5" xfId="0" applyNumberFormat="1" applyFont="1" applyBorder="1"/>
    <xf numFmtId="2" fontId="0" fillId="0" borderId="0" xfId="0" applyNumberFormat="1" applyFill="1" applyBorder="1"/>
    <xf numFmtId="0" fontId="1" fillId="0" borderId="0" xfId="0" applyFont="1"/>
    <xf numFmtId="0" fontId="16" fillId="0" borderId="0" xfId="0" applyFont="1"/>
  </cellXfs>
  <cellStyles count="2">
    <cellStyle name="Good" xfId="1" builtinId="26"/>
    <cellStyle name="Normal" xfId="0" builtinId="0"/>
  </cellStyles>
  <dxfs count="30">
    <dxf>
      <font>
        <condense val="0"/>
        <extend val="0"/>
        <color rgb="FF9C0006"/>
      </font>
      <fill>
        <patternFill>
          <bgColor rgb="FFFFC7CE"/>
        </patternFill>
      </fill>
    </dxf>
    <dxf>
      <font>
        <condense val="0"/>
        <extend val="0"/>
        <color rgb="FF9C0006"/>
      </font>
      <fill>
        <patternFill>
          <bgColor rgb="FFFFC7CE"/>
        </patternFill>
      </fill>
    </dxf>
    <dxf>
      <font>
        <color theme="6" tint="-0.499984740745262"/>
      </font>
      <fill>
        <patternFill>
          <bgColor rgb="FF00B05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9"/>
      </font>
      <fill>
        <patternFill patternType="none">
          <bgColor auto="1"/>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6" tint="-0.499984740745262"/>
      </font>
      <fill>
        <patternFill>
          <bgColor rgb="FF00B05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9"/>
      </font>
      <fill>
        <patternFill patternType="none">
          <bgColor auto="1"/>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9"/>
      </font>
      <fill>
        <patternFill patternType="none">
          <bgColor auto="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6</a:t>
            </a:r>
          </a:p>
        </c:rich>
      </c:tx>
      <c:layout/>
    </c:title>
    <c:plotArea>
      <c:layout/>
      <c:scatterChart>
        <c:scatterStyle val="lineMarker"/>
        <c:ser>
          <c:idx val="1"/>
          <c:order val="1"/>
          <c:tx>
            <c:strRef>
              <c:f>PR_BANKS!$V$14</c:f>
              <c:strCache>
                <c:ptCount val="1"/>
                <c:pt idx="0">
                  <c:v>Bank6</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PR_BANKS!$G$25:$G$125</c:f>
              <c:numCache>
                <c:formatCode>General</c:formatCode>
                <c:ptCount val="101"/>
                <c:pt idx="0">
                  <c:v>976</c:v>
                </c:pt>
                <c:pt idx="1">
                  <c:v>1068.626953125</c:v>
                </c:pt>
                <c:pt idx="2">
                  <c:v>1161.25390625</c:v>
                </c:pt>
                <c:pt idx="3">
                  <c:v>1253.880859375</c:v>
                </c:pt>
                <c:pt idx="4">
                  <c:v>1346.5078125</c:v>
                </c:pt>
                <c:pt idx="5">
                  <c:v>1439.134765625</c:v>
                </c:pt>
                <c:pt idx="6">
                  <c:v>1531.76171875</c:v>
                </c:pt>
                <c:pt idx="7">
                  <c:v>1624.388671875</c:v>
                </c:pt>
                <c:pt idx="8">
                  <c:v>1717.015625</c:v>
                </c:pt>
                <c:pt idx="9">
                  <c:v>1809.642578125</c:v>
                </c:pt>
                <c:pt idx="10">
                  <c:v>1902.26953125</c:v>
                </c:pt>
                <c:pt idx="11">
                  <c:v>1994.896484375</c:v>
                </c:pt>
                <c:pt idx="12">
                  <c:v>2087.5234375</c:v>
                </c:pt>
                <c:pt idx="13">
                  <c:v>1836.19921875</c:v>
                </c:pt>
                <c:pt idx="14">
                  <c:v>1913.4453125</c:v>
                </c:pt>
                <c:pt idx="15">
                  <c:v>1990.69140625</c:v>
                </c:pt>
                <c:pt idx="16">
                  <c:v>2067.9375</c:v>
                </c:pt>
                <c:pt idx="17">
                  <c:v>2145.18359375</c:v>
                </c:pt>
                <c:pt idx="18">
                  <c:v>2222.4296875</c:v>
                </c:pt>
                <c:pt idx="19">
                  <c:v>2299.67578125</c:v>
                </c:pt>
                <c:pt idx="20">
                  <c:v>2376.921875</c:v>
                </c:pt>
                <c:pt idx="21">
                  <c:v>2454.16796875</c:v>
                </c:pt>
                <c:pt idx="22">
                  <c:v>2531.4140625</c:v>
                </c:pt>
                <c:pt idx="23">
                  <c:v>2608.66015625</c:v>
                </c:pt>
                <c:pt idx="24">
                  <c:v>2685.90625</c:v>
                </c:pt>
                <c:pt idx="25">
                  <c:v>2763.15234375</c:v>
                </c:pt>
                <c:pt idx="26">
                  <c:v>2287.42578125</c:v>
                </c:pt>
                <c:pt idx="27">
                  <c:v>2337.865234375</c:v>
                </c:pt>
                <c:pt idx="28">
                  <c:v>2388.3046875</c:v>
                </c:pt>
                <c:pt idx="29">
                  <c:v>2438.744140625</c:v>
                </c:pt>
                <c:pt idx="30">
                  <c:v>2489.18359375</c:v>
                </c:pt>
                <c:pt idx="31">
                  <c:v>2539.623046875</c:v>
                </c:pt>
                <c:pt idx="32">
                  <c:v>2590.0625</c:v>
                </c:pt>
                <c:pt idx="33">
                  <c:v>2640.501953125</c:v>
                </c:pt>
                <c:pt idx="34">
                  <c:v>2690.94140625</c:v>
                </c:pt>
                <c:pt idx="35">
                  <c:v>2741.380859375</c:v>
                </c:pt>
                <c:pt idx="36">
                  <c:v>2791.8203125</c:v>
                </c:pt>
                <c:pt idx="37">
                  <c:v>2842.259765625</c:v>
                </c:pt>
                <c:pt idx="38">
                  <c:v>2892.69921875</c:v>
                </c:pt>
                <c:pt idx="39">
                  <c:v>2943.138671875</c:v>
                </c:pt>
                <c:pt idx="40">
                  <c:v>2993.578125</c:v>
                </c:pt>
                <c:pt idx="41">
                  <c:v>3044.017578125</c:v>
                </c:pt>
                <c:pt idx="42">
                  <c:v>3094.45703125</c:v>
                </c:pt>
                <c:pt idx="43">
                  <c:v>3144.896484375</c:v>
                </c:pt>
                <c:pt idx="44">
                  <c:v>3195.3359375</c:v>
                </c:pt>
                <c:pt idx="45">
                  <c:v>3245.775390625</c:v>
                </c:pt>
                <c:pt idx="46">
                  <c:v>3296.21484375</c:v>
                </c:pt>
                <c:pt idx="47">
                  <c:v>3346.654296875</c:v>
                </c:pt>
                <c:pt idx="48">
                  <c:v>3397.09375</c:v>
                </c:pt>
                <c:pt idx="49">
                  <c:v>3447.533203125</c:v>
                </c:pt>
                <c:pt idx="50">
                  <c:v>3497.97265625</c:v>
                </c:pt>
                <c:pt idx="51">
                  <c:v>3606.60546875</c:v>
                </c:pt>
                <c:pt idx="52">
                  <c:v>3678.578125</c:v>
                </c:pt>
                <c:pt idx="53">
                  <c:v>3750.55078125</c:v>
                </c:pt>
                <c:pt idx="54">
                  <c:v>3822.5234375</c:v>
                </c:pt>
                <c:pt idx="55">
                  <c:v>3894.49609375</c:v>
                </c:pt>
                <c:pt idx="56">
                  <c:v>3966.46875</c:v>
                </c:pt>
                <c:pt idx="57">
                  <c:v>4038.44140625</c:v>
                </c:pt>
                <c:pt idx="58">
                  <c:v>4110.4140625</c:v>
                </c:pt>
                <c:pt idx="59">
                  <c:v>4182.38671875</c:v>
                </c:pt>
                <c:pt idx="60">
                  <c:v>4254.359375</c:v>
                </c:pt>
                <c:pt idx="61">
                  <c:v>4326.33203125</c:v>
                </c:pt>
                <c:pt idx="62">
                  <c:v>4398.3046875</c:v>
                </c:pt>
                <c:pt idx="63">
                  <c:v>4470.27734375</c:v>
                </c:pt>
                <c:pt idx="64">
                  <c:v>4542.25</c:v>
                </c:pt>
                <c:pt idx="65">
                  <c:v>4614.22265625</c:v>
                </c:pt>
                <c:pt idx="66">
                  <c:v>4686.1953125</c:v>
                </c:pt>
                <c:pt idx="67">
                  <c:v>4758.16796875</c:v>
                </c:pt>
                <c:pt idx="68">
                  <c:v>4830.140625</c:v>
                </c:pt>
                <c:pt idx="69">
                  <c:v>4902.11328125</c:v>
                </c:pt>
                <c:pt idx="70">
                  <c:v>4974.0859375</c:v>
                </c:pt>
                <c:pt idx="71">
                  <c:v>5046.05859375</c:v>
                </c:pt>
                <c:pt idx="72">
                  <c:v>5118.03125</c:v>
                </c:pt>
                <c:pt idx="73">
                  <c:v>5190.00390625</c:v>
                </c:pt>
                <c:pt idx="74">
                  <c:v>5261.9765625</c:v>
                </c:pt>
                <c:pt idx="75">
                  <c:v>5333.94921875</c:v>
                </c:pt>
                <c:pt idx="76">
                  <c:v>5416.4921875</c:v>
                </c:pt>
                <c:pt idx="77">
                  <c:v>5496.814453125</c:v>
                </c:pt>
                <c:pt idx="78">
                  <c:v>5577.13671875</c:v>
                </c:pt>
                <c:pt idx="79">
                  <c:v>5657.458984375</c:v>
                </c:pt>
                <c:pt idx="80">
                  <c:v>5737.78125</c:v>
                </c:pt>
                <c:pt idx="81">
                  <c:v>5818.103515625</c:v>
                </c:pt>
                <c:pt idx="82">
                  <c:v>5898.42578125</c:v>
                </c:pt>
                <c:pt idx="83">
                  <c:v>5978.748046875</c:v>
                </c:pt>
                <c:pt idx="84">
                  <c:v>6059.0703125</c:v>
                </c:pt>
                <c:pt idx="85">
                  <c:v>6139.392578125</c:v>
                </c:pt>
                <c:pt idx="86">
                  <c:v>6219.71484375</c:v>
                </c:pt>
                <c:pt idx="87">
                  <c:v>6300.037109375</c:v>
                </c:pt>
                <c:pt idx="88">
                  <c:v>6380.359375</c:v>
                </c:pt>
                <c:pt idx="89">
                  <c:v>6460.681640625</c:v>
                </c:pt>
                <c:pt idx="90">
                  <c:v>6541.00390625</c:v>
                </c:pt>
                <c:pt idx="91">
                  <c:v>6621.326171875</c:v>
                </c:pt>
                <c:pt idx="92">
                  <c:v>6701.6484375</c:v>
                </c:pt>
                <c:pt idx="93">
                  <c:v>6781.970703125</c:v>
                </c:pt>
                <c:pt idx="94">
                  <c:v>6862.29296875</c:v>
                </c:pt>
                <c:pt idx="95">
                  <c:v>6942.615234375</c:v>
                </c:pt>
                <c:pt idx="96">
                  <c:v>7022.9375</c:v>
                </c:pt>
                <c:pt idx="97">
                  <c:v>7103.259765625</c:v>
                </c:pt>
                <c:pt idx="98">
                  <c:v>7183.58203125</c:v>
                </c:pt>
                <c:pt idx="99">
                  <c:v>7263.904296875</c:v>
                </c:pt>
                <c:pt idx="100">
                  <c:v>7344.2265625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99006336"/>
        <c:axId val="99012992"/>
      </c:scatterChart>
      <c:valAx>
        <c:axId val="99006336"/>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99012992"/>
        <c:crosses val="autoZero"/>
        <c:crossBetween val="midCat"/>
      </c:valAx>
      <c:valAx>
        <c:axId val="99012992"/>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99006336"/>
        <c:crosses val="autoZero"/>
        <c:crossBetween val="midCat"/>
      </c:valAx>
    </c:plotArea>
    <c:legend>
      <c:legendPos val="r"/>
      <c:layout/>
    </c:legend>
    <c:plotVisOnly val="1"/>
  </c:chart>
  <c:printSettings>
    <c:headerFooter/>
    <c:pageMargins b="0.75000000000000433" l="0.70000000000000062" r="0.70000000000000062" t="0.75000000000000433" header="0.30000000000000032" footer="0.30000000000000032"/>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10</a:t>
            </a:r>
          </a:p>
        </c:rich>
      </c:tx>
      <c:layout/>
    </c:title>
    <c:plotArea>
      <c:layout/>
      <c:scatterChart>
        <c:scatterStyle val="lineMarker"/>
        <c:ser>
          <c:idx val="1"/>
          <c:order val="1"/>
          <c:tx>
            <c:strRef>
              <c:f>PR_BANKS!$V$18</c:f>
              <c:strCache>
                <c:ptCount val="1"/>
                <c:pt idx="0">
                  <c:v>10 (FOD Maxed)</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PR_BANKS!$K$25:$K$125</c:f>
              <c:numCache>
                <c:formatCode>General</c:formatCode>
                <c:ptCount val="101"/>
                <c:pt idx="0">
                  <c:v>2080</c:v>
                </c:pt>
                <c:pt idx="1">
                  <c:v>2242.060546875</c:v>
                </c:pt>
                <c:pt idx="2">
                  <c:v>2404.12109375</c:v>
                </c:pt>
                <c:pt idx="3">
                  <c:v>2566.181640625</c:v>
                </c:pt>
                <c:pt idx="4">
                  <c:v>2728.2421875</c:v>
                </c:pt>
                <c:pt idx="5">
                  <c:v>2890.302734375</c:v>
                </c:pt>
                <c:pt idx="6">
                  <c:v>3052.36328125</c:v>
                </c:pt>
                <c:pt idx="7">
                  <c:v>3214.423828125</c:v>
                </c:pt>
                <c:pt idx="8">
                  <c:v>3376.484375</c:v>
                </c:pt>
                <c:pt idx="9">
                  <c:v>3538.544921875</c:v>
                </c:pt>
                <c:pt idx="10">
                  <c:v>3700.60546875</c:v>
                </c:pt>
                <c:pt idx="11">
                  <c:v>3862.666015625</c:v>
                </c:pt>
                <c:pt idx="12">
                  <c:v>4024.7265625</c:v>
                </c:pt>
                <c:pt idx="13">
                  <c:v>4186.787109375</c:v>
                </c:pt>
                <c:pt idx="14">
                  <c:v>4348.84765625</c:v>
                </c:pt>
                <c:pt idx="15">
                  <c:v>4510.908203125</c:v>
                </c:pt>
                <c:pt idx="16">
                  <c:v>4672.96875</c:v>
                </c:pt>
                <c:pt idx="17">
                  <c:v>4835.029296875</c:v>
                </c:pt>
                <c:pt idx="18">
                  <c:v>4997.08984375</c:v>
                </c:pt>
                <c:pt idx="19">
                  <c:v>5159.150390625</c:v>
                </c:pt>
                <c:pt idx="20">
                  <c:v>5321.2109375</c:v>
                </c:pt>
                <c:pt idx="21">
                  <c:v>5483.271484375</c:v>
                </c:pt>
                <c:pt idx="22">
                  <c:v>5645.33203125</c:v>
                </c:pt>
                <c:pt idx="23">
                  <c:v>5807.392578125</c:v>
                </c:pt>
                <c:pt idx="24">
                  <c:v>5969.453125</c:v>
                </c:pt>
                <c:pt idx="25">
                  <c:v>6131.513671875</c:v>
                </c:pt>
                <c:pt idx="26">
                  <c:v>6293.57421875</c:v>
                </c:pt>
                <c:pt idx="27">
                  <c:v>6455.634765625</c:v>
                </c:pt>
                <c:pt idx="28">
                  <c:v>6617.6953125</c:v>
                </c:pt>
                <c:pt idx="29">
                  <c:v>6779.755859375</c:v>
                </c:pt>
                <c:pt idx="30">
                  <c:v>6941.81640625</c:v>
                </c:pt>
                <c:pt idx="31">
                  <c:v>7103.876953125</c:v>
                </c:pt>
                <c:pt idx="32">
                  <c:v>7265.9375</c:v>
                </c:pt>
                <c:pt idx="33">
                  <c:v>7427.998046875</c:v>
                </c:pt>
                <c:pt idx="34">
                  <c:v>7590.05859375</c:v>
                </c:pt>
                <c:pt idx="35">
                  <c:v>7752.119140625</c:v>
                </c:pt>
                <c:pt idx="36">
                  <c:v>7914.1796875</c:v>
                </c:pt>
                <c:pt idx="37">
                  <c:v>8076.240234375</c:v>
                </c:pt>
                <c:pt idx="38">
                  <c:v>8238.30078125</c:v>
                </c:pt>
                <c:pt idx="39">
                  <c:v>8400.361328125</c:v>
                </c:pt>
                <c:pt idx="40">
                  <c:v>8562.421875</c:v>
                </c:pt>
                <c:pt idx="41">
                  <c:v>8724.482421875</c:v>
                </c:pt>
                <c:pt idx="42">
                  <c:v>8886.54296875</c:v>
                </c:pt>
                <c:pt idx="43">
                  <c:v>9048.603515625</c:v>
                </c:pt>
                <c:pt idx="44">
                  <c:v>9210.6640625</c:v>
                </c:pt>
                <c:pt idx="45">
                  <c:v>9372.724609375</c:v>
                </c:pt>
                <c:pt idx="46">
                  <c:v>9534.78515625</c:v>
                </c:pt>
                <c:pt idx="47">
                  <c:v>9696.845703125</c:v>
                </c:pt>
                <c:pt idx="48">
                  <c:v>9858.90625</c:v>
                </c:pt>
                <c:pt idx="49">
                  <c:v>10020.966796875</c:v>
                </c:pt>
                <c:pt idx="50">
                  <c:v>10183.02734375</c:v>
                </c:pt>
                <c:pt idx="51">
                  <c:v>10345.087890625</c:v>
                </c:pt>
                <c:pt idx="52">
                  <c:v>10507.1484375</c:v>
                </c:pt>
                <c:pt idx="53">
                  <c:v>10669.208984375</c:v>
                </c:pt>
                <c:pt idx="54">
                  <c:v>10831.26953125</c:v>
                </c:pt>
                <c:pt idx="55">
                  <c:v>10993.330078125</c:v>
                </c:pt>
                <c:pt idx="56">
                  <c:v>11155.390625</c:v>
                </c:pt>
                <c:pt idx="57">
                  <c:v>11317.451171875</c:v>
                </c:pt>
                <c:pt idx="58">
                  <c:v>11479.51171875</c:v>
                </c:pt>
                <c:pt idx="59">
                  <c:v>11641.572265625</c:v>
                </c:pt>
                <c:pt idx="60">
                  <c:v>11803.6328125</c:v>
                </c:pt>
                <c:pt idx="61">
                  <c:v>11965.693359375</c:v>
                </c:pt>
                <c:pt idx="62">
                  <c:v>12127.75390625</c:v>
                </c:pt>
                <c:pt idx="63">
                  <c:v>12289.814453125</c:v>
                </c:pt>
                <c:pt idx="64">
                  <c:v>12451.875</c:v>
                </c:pt>
                <c:pt idx="65">
                  <c:v>12613.935546875</c:v>
                </c:pt>
                <c:pt idx="66">
                  <c:v>12775.99609375</c:v>
                </c:pt>
                <c:pt idx="67">
                  <c:v>12938.056640625</c:v>
                </c:pt>
                <c:pt idx="68">
                  <c:v>13100.1171875</c:v>
                </c:pt>
                <c:pt idx="69">
                  <c:v>13262.177734375</c:v>
                </c:pt>
                <c:pt idx="70">
                  <c:v>13424.23828125</c:v>
                </c:pt>
                <c:pt idx="71">
                  <c:v>13586.298828125</c:v>
                </c:pt>
                <c:pt idx="72">
                  <c:v>13748.359375</c:v>
                </c:pt>
                <c:pt idx="73">
                  <c:v>13910.419921875</c:v>
                </c:pt>
                <c:pt idx="74">
                  <c:v>14072.48046875</c:v>
                </c:pt>
                <c:pt idx="75">
                  <c:v>14234.541015625</c:v>
                </c:pt>
                <c:pt idx="76">
                  <c:v>14396.6015625</c:v>
                </c:pt>
                <c:pt idx="77">
                  <c:v>14558.662109375</c:v>
                </c:pt>
                <c:pt idx="78">
                  <c:v>14720.72265625</c:v>
                </c:pt>
                <c:pt idx="79">
                  <c:v>14882.783203125</c:v>
                </c:pt>
                <c:pt idx="80">
                  <c:v>15044.84375</c:v>
                </c:pt>
                <c:pt idx="81">
                  <c:v>15206.904296875</c:v>
                </c:pt>
                <c:pt idx="82">
                  <c:v>15368.96484375</c:v>
                </c:pt>
                <c:pt idx="83">
                  <c:v>15531.025390625</c:v>
                </c:pt>
                <c:pt idx="84">
                  <c:v>15693.0859375</c:v>
                </c:pt>
                <c:pt idx="85">
                  <c:v>15855.146484375</c:v>
                </c:pt>
                <c:pt idx="86">
                  <c:v>16017.20703125</c:v>
                </c:pt>
                <c:pt idx="87">
                  <c:v>16179.267578125</c:v>
                </c:pt>
                <c:pt idx="88">
                  <c:v>16341.328125</c:v>
                </c:pt>
                <c:pt idx="89">
                  <c:v>16503.388671875</c:v>
                </c:pt>
                <c:pt idx="90">
                  <c:v>16665.44921875</c:v>
                </c:pt>
                <c:pt idx="91">
                  <c:v>16827.509765625</c:v>
                </c:pt>
                <c:pt idx="92">
                  <c:v>16989.5703125</c:v>
                </c:pt>
                <c:pt idx="93">
                  <c:v>17151.630859375</c:v>
                </c:pt>
                <c:pt idx="94">
                  <c:v>17313.69140625</c:v>
                </c:pt>
                <c:pt idx="95">
                  <c:v>17475.751953125</c:v>
                </c:pt>
                <c:pt idx="96">
                  <c:v>17637.8125</c:v>
                </c:pt>
                <c:pt idx="97">
                  <c:v>17799.873046875</c:v>
                </c:pt>
                <c:pt idx="98">
                  <c:v>17961.93359375</c:v>
                </c:pt>
                <c:pt idx="99">
                  <c:v>18123.994140625</c:v>
                </c:pt>
                <c:pt idx="100">
                  <c:v>18286.0546875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3552384"/>
        <c:axId val="113562752"/>
      </c:scatterChart>
      <c:valAx>
        <c:axId val="113552384"/>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3562752"/>
        <c:crosses val="autoZero"/>
        <c:crossBetween val="midCat"/>
      </c:valAx>
      <c:valAx>
        <c:axId val="113562752"/>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3552384"/>
        <c:crosses val="autoZero"/>
        <c:crossBetween val="midCat"/>
      </c:valAx>
    </c:plotArea>
    <c:legend>
      <c:legendPos val="r"/>
      <c:layout/>
    </c:legend>
    <c:plotVisOnly val="1"/>
  </c:chart>
  <c:printSettings>
    <c:headerFooter/>
    <c:pageMargins b="0.750000000000005" l="0.70000000000000062" r="0.70000000000000062" t="0.75000000000000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Received</a:t>
            </a:r>
            <a:r>
              <a:rPr lang="en-US" baseline="0"/>
              <a:t> Power</a:t>
            </a:r>
            <a:r>
              <a:rPr lang="en-US"/>
              <a:t> Vs. Load Current</a:t>
            </a:r>
          </a:p>
        </c:rich>
      </c:tx>
      <c:layout/>
    </c:title>
    <c:plotArea>
      <c:layout/>
      <c:scatterChart>
        <c:scatterStyle val="lineMarker"/>
        <c:ser>
          <c:idx val="0"/>
          <c:order val="0"/>
          <c:tx>
            <c:strRef>
              <c:f>PR_BANKS!$V$9</c:f>
              <c:strCache>
                <c:ptCount val="1"/>
                <c:pt idx="0">
                  <c:v>Bank1 (Wurth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PR_BANKS!$B$25:$B$125</c:f>
              <c:numCache>
                <c:formatCode>General</c:formatCode>
                <c:ptCount val="101"/>
                <c:pt idx="0">
                  <c:v>352</c:v>
                </c:pt>
                <c:pt idx="1">
                  <c:v>445.06640625</c:v>
                </c:pt>
                <c:pt idx="2">
                  <c:v>538.1328125</c:v>
                </c:pt>
                <c:pt idx="3">
                  <c:v>631.19921875</c:v>
                </c:pt>
                <c:pt idx="4">
                  <c:v>724.265625</c:v>
                </c:pt>
                <c:pt idx="5">
                  <c:v>817.33203125</c:v>
                </c:pt>
                <c:pt idx="6">
                  <c:v>910.3984375</c:v>
                </c:pt>
                <c:pt idx="7">
                  <c:v>1003.46484375</c:v>
                </c:pt>
                <c:pt idx="8">
                  <c:v>1096.53125</c:v>
                </c:pt>
                <c:pt idx="9">
                  <c:v>1189.59765625</c:v>
                </c:pt>
                <c:pt idx="10">
                  <c:v>1282.6640625</c:v>
                </c:pt>
                <c:pt idx="11">
                  <c:v>1375.73046875</c:v>
                </c:pt>
                <c:pt idx="12">
                  <c:v>1468.796875</c:v>
                </c:pt>
                <c:pt idx="13">
                  <c:v>1278.515625</c:v>
                </c:pt>
                <c:pt idx="14">
                  <c:v>1346.09375</c:v>
                </c:pt>
                <c:pt idx="15">
                  <c:v>1413.671875</c:v>
                </c:pt>
                <c:pt idx="16">
                  <c:v>1481.25</c:v>
                </c:pt>
                <c:pt idx="17">
                  <c:v>1548.828125</c:v>
                </c:pt>
                <c:pt idx="18">
                  <c:v>1616.40625</c:v>
                </c:pt>
                <c:pt idx="19">
                  <c:v>1683.984375</c:v>
                </c:pt>
                <c:pt idx="20">
                  <c:v>1751.5625</c:v>
                </c:pt>
                <c:pt idx="21">
                  <c:v>1819.140625</c:v>
                </c:pt>
                <c:pt idx="22">
                  <c:v>1886.71875</c:v>
                </c:pt>
                <c:pt idx="23">
                  <c:v>1954.296875</c:v>
                </c:pt>
                <c:pt idx="24">
                  <c:v>2021.875</c:v>
                </c:pt>
                <c:pt idx="25">
                  <c:v>2089.453125</c:v>
                </c:pt>
                <c:pt idx="26">
                  <c:v>1702.2578125</c:v>
                </c:pt>
                <c:pt idx="27">
                  <c:v>1756.65234375</c:v>
                </c:pt>
                <c:pt idx="28">
                  <c:v>1811.046875</c:v>
                </c:pt>
                <c:pt idx="29">
                  <c:v>1865.44140625</c:v>
                </c:pt>
                <c:pt idx="30">
                  <c:v>1919.8359375</c:v>
                </c:pt>
                <c:pt idx="31">
                  <c:v>1974.23046875</c:v>
                </c:pt>
                <c:pt idx="32">
                  <c:v>2028.625</c:v>
                </c:pt>
                <c:pt idx="33">
                  <c:v>2083.01953125</c:v>
                </c:pt>
                <c:pt idx="34">
                  <c:v>2137.4140625</c:v>
                </c:pt>
                <c:pt idx="35">
                  <c:v>2191.80859375</c:v>
                </c:pt>
                <c:pt idx="36">
                  <c:v>2246.203125</c:v>
                </c:pt>
                <c:pt idx="37">
                  <c:v>2300.59765625</c:v>
                </c:pt>
                <c:pt idx="38">
                  <c:v>2354.9921875</c:v>
                </c:pt>
                <c:pt idx="39">
                  <c:v>2409.38671875</c:v>
                </c:pt>
                <c:pt idx="40">
                  <c:v>2463.78125</c:v>
                </c:pt>
                <c:pt idx="41">
                  <c:v>2518.17578125</c:v>
                </c:pt>
                <c:pt idx="42">
                  <c:v>2572.5703125</c:v>
                </c:pt>
                <c:pt idx="43">
                  <c:v>2626.96484375</c:v>
                </c:pt>
                <c:pt idx="44">
                  <c:v>2681.359375</c:v>
                </c:pt>
                <c:pt idx="45">
                  <c:v>2735.75390625</c:v>
                </c:pt>
                <c:pt idx="46">
                  <c:v>2790.1484375</c:v>
                </c:pt>
                <c:pt idx="47">
                  <c:v>2844.54296875</c:v>
                </c:pt>
                <c:pt idx="48">
                  <c:v>2898.9375</c:v>
                </c:pt>
                <c:pt idx="49">
                  <c:v>2953.33203125</c:v>
                </c:pt>
                <c:pt idx="50">
                  <c:v>3007.7265625</c:v>
                </c:pt>
                <c:pt idx="51">
                  <c:v>3133.017578125</c:v>
                </c:pt>
                <c:pt idx="52">
                  <c:v>3205.4296875</c:v>
                </c:pt>
                <c:pt idx="53">
                  <c:v>3277.841796875</c:v>
                </c:pt>
                <c:pt idx="54">
                  <c:v>3350.25390625</c:v>
                </c:pt>
                <c:pt idx="55">
                  <c:v>3422.666015625</c:v>
                </c:pt>
                <c:pt idx="56">
                  <c:v>3495.078125</c:v>
                </c:pt>
                <c:pt idx="57">
                  <c:v>3567.490234375</c:v>
                </c:pt>
                <c:pt idx="58">
                  <c:v>3639.90234375</c:v>
                </c:pt>
                <c:pt idx="59">
                  <c:v>3712.314453125</c:v>
                </c:pt>
                <c:pt idx="60">
                  <c:v>3784.7265625</c:v>
                </c:pt>
                <c:pt idx="61">
                  <c:v>3857.138671875</c:v>
                </c:pt>
                <c:pt idx="62">
                  <c:v>3929.55078125</c:v>
                </c:pt>
                <c:pt idx="63">
                  <c:v>4001.962890625</c:v>
                </c:pt>
                <c:pt idx="64">
                  <c:v>4074.375</c:v>
                </c:pt>
                <c:pt idx="65">
                  <c:v>4146.787109375</c:v>
                </c:pt>
                <c:pt idx="66">
                  <c:v>4219.19921875</c:v>
                </c:pt>
                <c:pt idx="67">
                  <c:v>4291.611328125</c:v>
                </c:pt>
                <c:pt idx="68">
                  <c:v>4364.0234375</c:v>
                </c:pt>
                <c:pt idx="69">
                  <c:v>4436.435546875</c:v>
                </c:pt>
                <c:pt idx="70">
                  <c:v>4508.84765625</c:v>
                </c:pt>
                <c:pt idx="71">
                  <c:v>4581.259765625</c:v>
                </c:pt>
                <c:pt idx="72">
                  <c:v>4653.671875</c:v>
                </c:pt>
                <c:pt idx="73">
                  <c:v>4726.083984375</c:v>
                </c:pt>
                <c:pt idx="74">
                  <c:v>4798.49609375</c:v>
                </c:pt>
                <c:pt idx="75">
                  <c:v>4870.908203125</c:v>
                </c:pt>
                <c:pt idx="76">
                  <c:v>4982.3125</c:v>
                </c:pt>
                <c:pt idx="77">
                  <c:v>5056.921875</c:v>
                </c:pt>
                <c:pt idx="78">
                  <c:v>5131.53125</c:v>
                </c:pt>
                <c:pt idx="79">
                  <c:v>5206.140625</c:v>
                </c:pt>
                <c:pt idx="80">
                  <c:v>5280.75</c:v>
                </c:pt>
                <c:pt idx="81">
                  <c:v>5355.359375</c:v>
                </c:pt>
                <c:pt idx="82">
                  <c:v>5429.96875</c:v>
                </c:pt>
                <c:pt idx="83">
                  <c:v>5504.578125</c:v>
                </c:pt>
                <c:pt idx="84">
                  <c:v>5579.1875</c:v>
                </c:pt>
                <c:pt idx="85">
                  <c:v>5653.796875</c:v>
                </c:pt>
                <c:pt idx="86">
                  <c:v>5728.40625</c:v>
                </c:pt>
                <c:pt idx="87">
                  <c:v>5803.015625</c:v>
                </c:pt>
                <c:pt idx="88">
                  <c:v>5877.625</c:v>
                </c:pt>
                <c:pt idx="89">
                  <c:v>5952.234375</c:v>
                </c:pt>
                <c:pt idx="90">
                  <c:v>6026.84375</c:v>
                </c:pt>
                <c:pt idx="91">
                  <c:v>6101.453125</c:v>
                </c:pt>
                <c:pt idx="92">
                  <c:v>6176.0625</c:v>
                </c:pt>
                <c:pt idx="93">
                  <c:v>6250.671875</c:v>
                </c:pt>
                <c:pt idx="94">
                  <c:v>6325.28125</c:v>
                </c:pt>
                <c:pt idx="95">
                  <c:v>6399.890625</c:v>
                </c:pt>
                <c:pt idx="96">
                  <c:v>6474.5</c:v>
                </c:pt>
                <c:pt idx="97">
                  <c:v>6549.109375</c:v>
                </c:pt>
                <c:pt idx="98">
                  <c:v>6623.71875</c:v>
                </c:pt>
                <c:pt idx="99">
                  <c:v>6698.328125</c:v>
                </c:pt>
                <c:pt idx="100">
                  <c:v>6772.9375</c:v>
                </c:pt>
              </c:numCache>
            </c:numRef>
          </c:yVal>
        </c:ser>
        <c:ser>
          <c:idx val="1"/>
          <c:order val="1"/>
          <c:tx>
            <c:strRef>
              <c:f>PR_BANKS!$V$10</c:f>
              <c:strCache>
                <c:ptCount val="1"/>
                <c:pt idx="0">
                  <c:v>Bank2 (TDK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PR_BANKS!$C$25:$C$125</c:f>
              <c:numCache>
                <c:formatCode>General</c:formatCode>
                <c:ptCount val="101"/>
                <c:pt idx="0">
                  <c:v>352</c:v>
                </c:pt>
                <c:pt idx="1">
                  <c:v>448.58203125</c:v>
                </c:pt>
                <c:pt idx="2">
                  <c:v>545.1640625</c:v>
                </c:pt>
                <c:pt idx="3">
                  <c:v>641.74609375</c:v>
                </c:pt>
                <c:pt idx="4">
                  <c:v>738.328125</c:v>
                </c:pt>
                <c:pt idx="5">
                  <c:v>834.91015625</c:v>
                </c:pt>
                <c:pt idx="6">
                  <c:v>931.4921875</c:v>
                </c:pt>
                <c:pt idx="7">
                  <c:v>1028.07421875</c:v>
                </c:pt>
                <c:pt idx="8">
                  <c:v>1124.65625</c:v>
                </c:pt>
                <c:pt idx="9">
                  <c:v>1221.23828125</c:v>
                </c:pt>
                <c:pt idx="10">
                  <c:v>1317.8203125</c:v>
                </c:pt>
                <c:pt idx="11">
                  <c:v>1414.40234375</c:v>
                </c:pt>
                <c:pt idx="12">
                  <c:v>1510.984375</c:v>
                </c:pt>
                <c:pt idx="13">
                  <c:v>1212.19921875</c:v>
                </c:pt>
                <c:pt idx="14">
                  <c:v>1289.4453125</c:v>
                </c:pt>
                <c:pt idx="15">
                  <c:v>1366.69140625</c:v>
                </c:pt>
                <c:pt idx="16">
                  <c:v>1443.9375</c:v>
                </c:pt>
                <c:pt idx="17">
                  <c:v>1521.18359375</c:v>
                </c:pt>
                <c:pt idx="18">
                  <c:v>1598.4296875</c:v>
                </c:pt>
                <c:pt idx="19">
                  <c:v>1675.67578125</c:v>
                </c:pt>
                <c:pt idx="20">
                  <c:v>1752.921875</c:v>
                </c:pt>
                <c:pt idx="21">
                  <c:v>1830.16796875</c:v>
                </c:pt>
                <c:pt idx="22">
                  <c:v>1907.4140625</c:v>
                </c:pt>
                <c:pt idx="23">
                  <c:v>1984.66015625</c:v>
                </c:pt>
                <c:pt idx="24">
                  <c:v>2061.90625</c:v>
                </c:pt>
                <c:pt idx="25">
                  <c:v>2139.15234375</c:v>
                </c:pt>
                <c:pt idx="26">
                  <c:v>1654.2578125</c:v>
                </c:pt>
                <c:pt idx="27">
                  <c:v>1708.65234375</c:v>
                </c:pt>
                <c:pt idx="28">
                  <c:v>1763.046875</c:v>
                </c:pt>
                <c:pt idx="29">
                  <c:v>1817.44140625</c:v>
                </c:pt>
                <c:pt idx="30">
                  <c:v>1871.8359375</c:v>
                </c:pt>
                <c:pt idx="31">
                  <c:v>1926.23046875</c:v>
                </c:pt>
                <c:pt idx="32">
                  <c:v>1980.625</c:v>
                </c:pt>
                <c:pt idx="33">
                  <c:v>2035.01953125</c:v>
                </c:pt>
                <c:pt idx="34">
                  <c:v>2089.4140625</c:v>
                </c:pt>
                <c:pt idx="35">
                  <c:v>2143.80859375</c:v>
                </c:pt>
                <c:pt idx="36">
                  <c:v>2198.203125</c:v>
                </c:pt>
                <c:pt idx="37">
                  <c:v>2252.59765625</c:v>
                </c:pt>
                <c:pt idx="38">
                  <c:v>2306.9921875</c:v>
                </c:pt>
                <c:pt idx="39">
                  <c:v>2361.38671875</c:v>
                </c:pt>
                <c:pt idx="40">
                  <c:v>2415.78125</c:v>
                </c:pt>
                <c:pt idx="41">
                  <c:v>2470.17578125</c:v>
                </c:pt>
                <c:pt idx="42">
                  <c:v>2524.5703125</c:v>
                </c:pt>
                <c:pt idx="43">
                  <c:v>2578.96484375</c:v>
                </c:pt>
                <c:pt idx="44">
                  <c:v>2633.359375</c:v>
                </c:pt>
                <c:pt idx="45">
                  <c:v>2687.75390625</c:v>
                </c:pt>
                <c:pt idx="46">
                  <c:v>2742.1484375</c:v>
                </c:pt>
                <c:pt idx="47">
                  <c:v>2796.54296875</c:v>
                </c:pt>
                <c:pt idx="48">
                  <c:v>2850.9375</c:v>
                </c:pt>
                <c:pt idx="49">
                  <c:v>2905.33203125</c:v>
                </c:pt>
                <c:pt idx="50">
                  <c:v>2959.7265625</c:v>
                </c:pt>
                <c:pt idx="51">
                  <c:v>3158.484375</c:v>
                </c:pt>
                <c:pt idx="52">
                  <c:v>3226.0625</c:v>
                </c:pt>
                <c:pt idx="53">
                  <c:v>3293.640625</c:v>
                </c:pt>
                <c:pt idx="54">
                  <c:v>3361.21875</c:v>
                </c:pt>
                <c:pt idx="55">
                  <c:v>3428.796875</c:v>
                </c:pt>
                <c:pt idx="56">
                  <c:v>3496.375</c:v>
                </c:pt>
                <c:pt idx="57">
                  <c:v>3563.953125</c:v>
                </c:pt>
                <c:pt idx="58">
                  <c:v>3631.53125</c:v>
                </c:pt>
                <c:pt idx="59">
                  <c:v>3699.109375</c:v>
                </c:pt>
                <c:pt idx="60">
                  <c:v>3766.6875</c:v>
                </c:pt>
                <c:pt idx="61">
                  <c:v>3834.265625</c:v>
                </c:pt>
                <c:pt idx="62">
                  <c:v>3901.84375</c:v>
                </c:pt>
                <c:pt idx="63">
                  <c:v>3969.421875</c:v>
                </c:pt>
                <c:pt idx="64">
                  <c:v>4037</c:v>
                </c:pt>
                <c:pt idx="65">
                  <c:v>4104.578125</c:v>
                </c:pt>
                <c:pt idx="66">
                  <c:v>4172.15625</c:v>
                </c:pt>
                <c:pt idx="67">
                  <c:v>4239.734375</c:v>
                </c:pt>
                <c:pt idx="68">
                  <c:v>4307.3125</c:v>
                </c:pt>
                <c:pt idx="69">
                  <c:v>4374.890625</c:v>
                </c:pt>
                <c:pt idx="70">
                  <c:v>4442.46875</c:v>
                </c:pt>
                <c:pt idx="71">
                  <c:v>4510.046875</c:v>
                </c:pt>
                <c:pt idx="72">
                  <c:v>4577.625</c:v>
                </c:pt>
                <c:pt idx="73">
                  <c:v>4645.203125</c:v>
                </c:pt>
                <c:pt idx="74">
                  <c:v>4712.78125</c:v>
                </c:pt>
                <c:pt idx="75">
                  <c:v>4780.359375</c:v>
                </c:pt>
                <c:pt idx="76">
                  <c:v>4985.109375</c:v>
                </c:pt>
                <c:pt idx="77">
                  <c:v>5060.59765625</c:v>
                </c:pt>
                <c:pt idx="78">
                  <c:v>5136.0859375</c:v>
                </c:pt>
                <c:pt idx="79">
                  <c:v>5211.57421875</c:v>
                </c:pt>
                <c:pt idx="80">
                  <c:v>5287.0625</c:v>
                </c:pt>
                <c:pt idx="81">
                  <c:v>5362.55078125</c:v>
                </c:pt>
                <c:pt idx="82">
                  <c:v>5438.0390625</c:v>
                </c:pt>
                <c:pt idx="83">
                  <c:v>5513.52734375</c:v>
                </c:pt>
                <c:pt idx="84">
                  <c:v>5589.015625</c:v>
                </c:pt>
                <c:pt idx="85">
                  <c:v>5664.50390625</c:v>
                </c:pt>
                <c:pt idx="86">
                  <c:v>5739.9921875</c:v>
                </c:pt>
                <c:pt idx="87">
                  <c:v>5815.48046875</c:v>
                </c:pt>
                <c:pt idx="88">
                  <c:v>5890.96875</c:v>
                </c:pt>
                <c:pt idx="89">
                  <c:v>5966.45703125</c:v>
                </c:pt>
                <c:pt idx="90">
                  <c:v>6041.9453125</c:v>
                </c:pt>
                <c:pt idx="91">
                  <c:v>6117.43359375</c:v>
                </c:pt>
                <c:pt idx="92">
                  <c:v>6192.921875</c:v>
                </c:pt>
                <c:pt idx="93">
                  <c:v>6268.41015625</c:v>
                </c:pt>
                <c:pt idx="94">
                  <c:v>6343.8984375</c:v>
                </c:pt>
                <c:pt idx="95">
                  <c:v>6419.38671875</c:v>
                </c:pt>
                <c:pt idx="96">
                  <c:v>6494.875</c:v>
                </c:pt>
                <c:pt idx="97">
                  <c:v>6570.36328125</c:v>
                </c:pt>
                <c:pt idx="98">
                  <c:v>6645.8515625</c:v>
                </c:pt>
                <c:pt idx="99">
                  <c:v>6721.33984375</c:v>
                </c:pt>
                <c:pt idx="100">
                  <c:v>6796.828125</c:v>
                </c:pt>
              </c:numCache>
            </c:numRef>
          </c:yVal>
        </c:ser>
        <c:ser>
          <c:idx val="2"/>
          <c:order val="2"/>
          <c:tx>
            <c:strRef>
              <c:f>PR_BANKS!$V$11</c:f>
              <c:strCache>
                <c:ptCount val="1"/>
                <c:pt idx="0">
                  <c:v>Bank3 (Vishay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PR_BANKS!$D$25:$D$125</c:f>
              <c:numCache>
                <c:formatCode>General</c:formatCode>
                <c:ptCount val="101"/>
                <c:pt idx="0">
                  <c:v>400</c:v>
                </c:pt>
                <c:pt idx="1">
                  <c:v>496.58203125</c:v>
                </c:pt>
                <c:pt idx="2">
                  <c:v>593.1640625</c:v>
                </c:pt>
                <c:pt idx="3">
                  <c:v>689.74609375</c:v>
                </c:pt>
                <c:pt idx="4">
                  <c:v>786.328125</c:v>
                </c:pt>
                <c:pt idx="5">
                  <c:v>882.91015625</c:v>
                </c:pt>
                <c:pt idx="6">
                  <c:v>979.4921875</c:v>
                </c:pt>
                <c:pt idx="7">
                  <c:v>1076.07421875</c:v>
                </c:pt>
                <c:pt idx="8">
                  <c:v>1172.65625</c:v>
                </c:pt>
                <c:pt idx="9">
                  <c:v>1269.23828125</c:v>
                </c:pt>
                <c:pt idx="10">
                  <c:v>1365.8203125</c:v>
                </c:pt>
                <c:pt idx="11">
                  <c:v>1462.40234375</c:v>
                </c:pt>
                <c:pt idx="12">
                  <c:v>1558.984375</c:v>
                </c:pt>
                <c:pt idx="13">
                  <c:v>1207.625</c:v>
                </c:pt>
                <c:pt idx="14">
                  <c:v>1285.75</c:v>
                </c:pt>
                <c:pt idx="15">
                  <c:v>1363.875</c:v>
                </c:pt>
                <c:pt idx="16">
                  <c:v>1442</c:v>
                </c:pt>
                <c:pt idx="17">
                  <c:v>1520.125</c:v>
                </c:pt>
                <c:pt idx="18">
                  <c:v>1598.25</c:v>
                </c:pt>
                <c:pt idx="19">
                  <c:v>1676.375</c:v>
                </c:pt>
                <c:pt idx="20">
                  <c:v>1754.5</c:v>
                </c:pt>
                <c:pt idx="21">
                  <c:v>1832.625</c:v>
                </c:pt>
                <c:pt idx="22">
                  <c:v>1910.75</c:v>
                </c:pt>
                <c:pt idx="23">
                  <c:v>1988.875</c:v>
                </c:pt>
                <c:pt idx="24">
                  <c:v>2067</c:v>
                </c:pt>
                <c:pt idx="25">
                  <c:v>2145.125</c:v>
                </c:pt>
                <c:pt idx="26">
                  <c:v>1683.9609375</c:v>
                </c:pt>
                <c:pt idx="27">
                  <c:v>1740.11328125</c:v>
                </c:pt>
                <c:pt idx="28">
                  <c:v>1796.265625</c:v>
                </c:pt>
                <c:pt idx="29">
                  <c:v>1852.41796875</c:v>
                </c:pt>
                <c:pt idx="30">
                  <c:v>1908.5703125</c:v>
                </c:pt>
                <c:pt idx="31">
                  <c:v>1964.72265625</c:v>
                </c:pt>
                <c:pt idx="32">
                  <c:v>2020.875</c:v>
                </c:pt>
                <c:pt idx="33">
                  <c:v>2077.02734375</c:v>
                </c:pt>
                <c:pt idx="34">
                  <c:v>2133.1796875</c:v>
                </c:pt>
                <c:pt idx="35">
                  <c:v>2189.33203125</c:v>
                </c:pt>
                <c:pt idx="36">
                  <c:v>2245.484375</c:v>
                </c:pt>
                <c:pt idx="37">
                  <c:v>2301.63671875</c:v>
                </c:pt>
                <c:pt idx="38">
                  <c:v>2357.7890625</c:v>
                </c:pt>
                <c:pt idx="39">
                  <c:v>2413.94140625</c:v>
                </c:pt>
                <c:pt idx="40">
                  <c:v>2470.09375</c:v>
                </c:pt>
                <c:pt idx="41">
                  <c:v>2526.24609375</c:v>
                </c:pt>
                <c:pt idx="42">
                  <c:v>2582.3984375</c:v>
                </c:pt>
                <c:pt idx="43">
                  <c:v>2638.55078125</c:v>
                </c:pt>
                <c:pt idx="44">
                  <c:v>2694.703125</c:v>
                </c:pt>
                <c:pt idx="45">
                  <c:v>2750.85546875</c:v>
                </c:pt>
                <c:pt idx="46">
                  <c:v>2807.0078125</c:v>
                </c:pt>
                <c:pt idx="47">
                  <c:v>2863.16015625</c:v>
                </c:pt>
                <c:pt idx="48">
                  <c:v>2919.3125</c:v>
                </c:pt>
                <c:pt idx="49">
                  <c:v>2975.46484375</c:v>
                </c:pt>
                <c:pt idx="50">
                  <c:v>3031.6171875</c:v>
                </c:pt>
                <c:pt idx="51">
                  <c:v>3206.484375</c:v>
                </c:pt>
                <c:pt idx="52">
                  <c:v>3274.0625</c:v>
                </c:pt>
                <c:pt idx="53">
                  <c:v>3341.640625</c:v>
                </c:pt>
                <c:pt idx="54">
                  <c:v>3409.21875</c:v>
                </c:pt>
                <c:pt idx="55">
                  <c:v>3476.796875</c:v>
                </c:pt>
                <c:pt idx="56">
                  <c:v>3544.375</c:v>
                </c:pt>
                <c:pt idx="57">
                  <c:v>3611.953125</c:v>
                </c:pt>
                <c:pt idx="58">
                  <c:v>3679.53125</c:v>
                </c:pt>
                <c:pt idx="59">
                  <c:v>3747.109375</c:v>
                </c:pt>
                <c:pt idx="60">
                  <c:v>3814.6875</c:v>
                </c:pt>
                <c:pt idx="61">
                  <c:v>3882.265625</c:v>
                </c:pt>
                <c:pt idx="62">
                  <c:v>3949.84375</c:v>
                </c:pt>
                <c:pt idx="63">
                  <c:v>4017.421875</c:v>
                </c:pt>
                <c:pt idx="64">
                  <c:v>4085</c:v>
                </c:pt>
                <c:pt idx="65">
                  <c:v>4152.578125</c:v>
                </c:pt>
                <c:pt idx="66">
                  <c:v>4220.15625</c:v>
                </c:pt>
                <c:pt idx="67">
                  <c:v>4287.734375</c:v>
                </c:pt>
                <c:pt idx="68">
                  <c:v>4355.3125</c:v>
                </c:pt>
                <c:pt idx="69">
                  <c:v>4422.890625</c:v>
                </c:pt>
                <c:pt idx="70">
                  <c:v>4490.46875</c:v>
                </c:pt>
                <c:pt idx="71">
                  <c:v>4558.046875</c:v>
                </c:pt>
                <c:pt idx="72">
                  <c:v>4625.625</c:v>
                </c:pt>
                <c:pt idx="73">
                  <c:v>4693.203125</c:v>
                </c:pt>
                <c:pt idx="74">
                  <c:v>4760.78125</c:v>
                </c:pt>
                <c:pt idx="75">
                  <c:v>4828.359375</c:v>
                </c:pt>
                <c:pt idx="76">
                  <c:v>4998.3125</c:v>
                </c:pt>
                <c:pt idx="77">
                  <c:v>5072.921875</c:v>
                </c:pt>
                <c:pt idx="78">
                  <c:v>5147.53125</c:v>
                </c:pt>
                <c:pt idx="79">
                  <c:v>5222.140625</c:v>
                </c:pt>
                <c:pt idx="80">
                  <c:v>5296.75</c:v>
                </c:pt>
                <c:pt idx="81">
                  <c:v>5371.359375</c:v>
                </c:pt>
                <c:pt idx="82">
                  <c:v>5445.96875</c:v>
                </c:pt>
                <c:pt idx="83">
                  <c:v>5520.578125</c:v>
                </c:pt>
                <c:pt idx="84">
                  <c:v>5595.1875</c:v>
                </c:pt>
                <c:pt idx="85">
                  <c:v>5669.796875</c:v>
                </c:pt>
                <c:pt idx="86">
                  <c:v>5744.40625</c:v>
                </c:pt>
                <c:pt idx="87">
                  <c:v>5819.015625</c:v>
                </c:pt>
                <c:pt idx="88">
                  <c:v>5893.625</c:v>
                </c:pt>
                <c:pt idx="89">
                  <c:v>5968.234375</c:v>
                </c:pt>
                <c:pt idx="90">
                  <c:v>6042.84375</c:v>
                </c:pt>
                <c:pt idx="91">
                  <c:v>6117.453125</c:v>
                </c:pt>
                <c:pt idx="92">
                  <c:v>6192.0625</c:v>
                </c:pt>
                <c:pt idx="93">
                  <c:v>6266.671875</c:v>
                </c:pt>
                <c:pt idx="94">
                  <c:v>6341.28125</c:v>
                </c:pt>
                <c:pt idx="95">
                  <c:v>6415.890625</c:v>
                </c:pt>
                <c:pt idx="96">
                  <c:v>6490.5</c:v>
                </c:pt>
                <c:pt idx="97">
                  <c:v>6565.109375</c:v>
                </c:pt>
                <c:pt idx="98">
                  <c:v>6639.71875</c:v>
                </c:pt>
                <c:pt idx="99">
                  <c:v>6714.328125</c:v>
                </c:pt>
                <c:pt idx="100">
                  <c:v>6788.9375</c:v>
                </c:pt>
              </c:numCache>
            </c:numRef>
          </c:yVal>
        </c:ser>
        <c:ser>
          <c:idx val="3"/>
          <c:order val="3"/>
          <c:tx>
            <c:strRef>
              <c:f>PR_BANKS!$V$12</c:f>
              <c:strCache>
                <c:ptCount val="1"/>
                <c:pt idx="0">
                  <c:v>Bank4</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PR_BANKS!$E$25:$E$125</c:f>
              <c:numCache>
                <c:formatCode>General</c:formatCode>
                <c:ptCount val="101"/>
                <c:pt idx="0">
                  <c:v>880</c:v>
                </c:pt>
                <c:pt idx="1">
                  <c:v>985.37109375</c:v>
                </c:pt>
                <c:pt idx="2">
                  <c:v>1090.7421875</c:v>
                </c:pt>
                <c:pt idx="3">
                  <c:v>1196.11328125</c:v>
                </c:pt>
                <c:pt idx="4">
                  <c:v>1301.484375</c:v>
                </c:pt>
                <c:pt idx="5">
                  <c:v>1406.85546875</c:v>
                </c:pt>
                <c:pt idx="6">
                  <c:v>1512.2265625</c:v>
                </c:pt>
                <c:pt idx="7">
                  <c:v>1617.59765625</c:v>
                </c:pt>
                <c:pt idx="8">
                  <c:v>1722.96875</c:v>
                </c:pt>
                <c:pt idx="9">
                  <c:v>1828.33984375</c:v>
                </c:pt>
                <c:pt idx="10">
                  <c:v>1933.7109375</c:v>
                </c:pt>
                <c:pt idx="11">
                  <c:v>2039.08203125</c:v>
                </c:pt>
                <c:pt idx="12">
                  <c:v>2144.453125</c:v>
                </c:pt>
                <c:pt idx="13">
                  <c:v>1918.515625</c:v>
                </c:pt>
                <c:pt idx="14">
                  <c:v>1986.09375</c:v>
                </c:pt>
                <c:pt idx="15">
                  <c:v>2053.671875</c:v>
                </c:pt>
                <c:pt idx="16">
                  <c:v>2121.25</c:v>
                </c:pt>
                <c:pt idx="17">
                  <c:v>2188.828125</c:v>
                </c:pt>
                <c:pt idx="18">
                  <c:v>2256.40625</c:v>
                </c:pt>
                <c:pt idx="19">
                  <c:v>2323.984375</c:v>
                </c:pt>
                <c:pt idx="20">
                  <c:v>2391.5625</c:v>
                </c:pt>
                <c:pt idx="21">
                  <c:v>2459.140625</c:v>
                </c:pt>
                <c:pt idx="22">
                  <c:v>2526.71875</c:v>
                </c:pt>
                <c:pt idx="23">
                  <c:v>2594.296875</c:v>
                </c:pt>
                <c:pt idx="24">
                  <c:v>2661.875</c:v>
                </c:pt>
                <c:pt idx="25">
                  <c:v>2729.453125</c:v>
                </c:pt>
                <c:pt idx="26">
                  <c:v>2198.27734375</c:v>
                </c:pt>
                <c:pt idx="27">
                  <c:v>2249.595703125</c:v>
                </c:pt>
                <c:pt idx="28">
                  <c:v>2300.9140625</c:v>
                </c:pt>
                <c:pt idx="29">
                  <c:v>2352.232421875</c:v>
                </c:pt>
                <c:pt idx="30">
                  <c:v>2403.55078125</c:v>
                </c:pt>
                <c:pt idx="31">
                  <c:v>2454.869140625</c:v>
                </c:pt>
                <c:pt idx="32">
                  <c:v>2506.1875</c:v>
                </c:pt>
                <c:pt idx="33">
                  <c:v>2557.505859375</c:v>
                </c:pt>
                <c:pt idx="34">
                  <c:v>2608.82421875</c:v>
                </c:pt>
                <c:pt idx="35">
                  <c:v>2660.142578125</c:v>
                </c:pt>
                <c:pt idx="36">
                  <c:v>2711.4609375</c:v>
                </c:pt>
                <c:pt idx="37">
                  <c:v>2762.779296875</c:v>
                </c:pt>
                <c:pt idx="38">
                  <c:v>2814.09765625</c:v>
                </c:pt>
                <c:pt idx="39">
                  <c:v>2865.416015625</c:v>
                </c:pt>
                <c:pt idx="40">
                  <c:v>2916.734375</c:v>
                </c:pt>
                <c:pt idx="41">
                  <c:v>2968.052734375</c:v>
                </c:pt>
                <c:pt idx="42">
                  <c:v>3019.37109375</c:v>
                </c:pt>
                <c:pt idx="43">
                  <c:v>3070.689453125</c:v>
                </c:pt>
                <c:pt idx="44">
                  <c:v>3122.0078125</c:v>
                </c:pt>
                <c:pt idx="45">
                  <c:v>3173.326171875</c:v>
                </c:pt>
                <c:pt idx="46">
                  <c:v>3224.64453125</c:v>
                </c:pt>
                <c:pt idx="47">
                  <c:v>3275.962890625</c:v>
                </c:pt>
                <c:pt idx="48">
                  <c:v>3327.28125</c:v>
                </c:pt>
                <c:pt idx="49">
                  <c:v>3378.599609375</c:v>
                </c:pt>
                <c:pt idx="50">
                  <c:v>3429.91796875</c:v>
                </c:pt>
                <c:pt idx="51">
                  <c:v>3331.126953125</c:v>
                </c:pt>
                <c:pt idx="52">
                  <c:v>3392.9921875</c:v>
                </c:pt>
                <c:pt idx="53">
                  <c:v>3454.857421875</c:v>
                </c:pt>
                <c:pt idx="54">
                  <c:v>3516.72265625</c:v>
                </c:pt>
                <c:pt idx="55">
                  <c:v>3578.587890625</c:v>
                </c:pt>
                <c:pt idx="56">
                  <c:v>3640.453125</c:v>
                </c:pt>
                <c:pt idx="57">
                  <c:v>3702.318359375</c:v>
                </c:pt>
                <c:pt idx="58">
                  <c:v>3764.18359375</c:v>
                </c:pt>
                <c:pt idx="59">
                  <c:v>3826.048828125</c:v>
                </c:pt>
                <c:pt idx="60">
                  <c:v>3887.9140625</c:v>
                </c:pt>
                <c:pt idx="61">
                  <c:v>3949.779296875</c:v>
                </c:pt>
                <c:pt idx="62">
                  <c:v>4011.64453125</c:v>
                </c:pt>
                <c:pt idx="63">
                  <c:v>4073.509765625</c:v>
                </c:pt>
                <c:pt idx="64">
                  <c:v>4135.375</c:v>
                </c:pt>
                <c:pt idx="65">
                  <c:v>4197.240234375</c:v>
                </c:pt>
                <c:pt idx="66">
                  <c:v>4259.10546875</c:v>
                </c:pt>
                <c:pt idx="67">
                  <c:v>4320.970703125</c:v>
                </c:pt>
                <c:pt idx="68">
                  <c:v>4382.8359375</c:v>
                </c:pt>
                <c:pt idx="69">
                  <c:v>4444.701171875</c:v>
                </c:pt>
                <c:pt idx="70">
                  <c:v>4506.56640625</c:v>
                </c:pt>
                <c:pt idx="71">
                  <c:v>4568.431640625</c:v>
                </c:pt>
                <c:pt idx="72">
                  <c:v>4630.296875</c:v>
                </c:pt>
                <c:pt idx="73">
                  <c:v>4692.162109375</c:v>
                </c:pt>
                <c:pt idx="74">
                  <c:v>4754.02734375</c:v>
                </c:pt>
                <c:pt idx="75">
                  <c:v>4815.892578125</c:v>
                </c:pt>
                <c:pt idx="76">
                  <c:v>4877.7578125</c:v>
                </c:pt>
                <c:pt idx="77">
                  <c:v>4939.623046875</c:v>
                </c:pt>
                <c:pt idx="78">
                  <c:v>5001.48828125</c:v>
                </c:pt>
                <c:pt idx="79">
                  <c:v>5063.353515625</c:v>
                </c:pt>
                <c:pt idx="80">
                  <c:v>5125.21875</c:v>
                </c:pt>
                <c:pt idx="81">
                  <c:v>5187.083984375</c:v>
                </c:pt>
                <c:pt idx="82">
                  <c:v>5248.94921875</c:v>
                </c:pt>
                <c:pt idx="83">
                  <c:v>5310.814453125</c:v>
                </c:pt>
                <c:pt idx="84">
                  <c:v>5372.6796875</c:v>
                </c:pt>
                <c:pt idx="85">
                  <c:v>5434.544921875</c:v>
                </c:pt>
                <c:pt idx="86">
                  <c:v>5496.41015625</c:v>
                </c:pt>
                <c:pt idx="87">
                  <c:v>5558.275390625</c:v>
                </c:pt>
                <c:pt idx="88">
                  <c:v>5620.140625</c:v>
                </c:pt>
                <c:pt idx="89">
                  <c:v>5682.005859375</c:v>
                </c:pt>
                <c:pt idx="90">
                  <c:v>5743.87109375</c:v>
                </c:pt>
                <c:pt idx="91">
                  <c:v>5805.736328125</c:v>
                </c:pt>
                <c:pt idx="92">
                  <c:v>5867.6015625</c:v>
                </c:pt>
                <c:pt idx="93">
                  <c:v>5929.466796875</c:v>
                </c:pt>
                <c:pt idx="94">
                  <c:v>5991.33203125</c:v>
                </c:pt>
                <c:pt idx="95">
                  <c:v>6053.197265625</c:v>
                </c:pt>
                <c:pt idx="96">
                  <c:v>6115.0625</c:v>
                </c:pt>
                <c:pt idx="97">
                  <c:v>6176.927734375</c:v>
                </c:pt>
                <c:pt idx="98">
                  <c:v>6238.79296875</c:v>
                </c:pt>
                <c:pt idx="99">
                  <c:v>6300.658203125</c:v>
                </c:pt>
                <c:pt idx="100">
                  <c:v>6362.5234375</c:v>
                </c:pt>
              </c:numCache>
            </c:numRef>
          </c:yVal>
        </c:ser>
        <c:ser>
          <c:idx val="4"/>
          <c:order val="4"/>
          <c:tx>
            <c:strRef>
              <c:f>PR_BANKS!$V$13</c:f>
              <c:strCache>
                <c:ptCount val="1"/>
                <c:pt idx="0">
                  <c:v>Bank5</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PR_BANKS!$F$25:$F$125</c:f>
              <c:numCache>
                <c:formatCode>General</c:formatCode>
                <c:ptCount val="101"/>
                <c:pt idx="0">
                  <c:v>1056</c:v>
                </c:pt>
                <c:pt idx="1">
                  <c:v>1147.30859375</c:v>
                </c:pt>
                <c:pt idx="2">
                  <c:v>1238.6171875</c:v>
                </c:pt>
                <c:pt idx="3">
                  <c:v>1329.92578125</c:v>
                </c:pt>
                <c:pt idx="4">
                  <c:v>1421.234375</c:v>
                </c:pt>
                <c:pt idx="5">
                  <c:v>1512.54296875</c:v>
                </c:pt>
                <c:pt idx="6">
                  <c:v>1603.8515625</c:v>
                </c:pt>
                <c:pt idx="7">
                  <c:v>1695.16015625</c:v>
                </c:pt>
                <c:pt idx="8">
                  <c:v>1786.46875</c:v>
                </c:pt>
                <c:pt idx="9">
                  <c:v>1877.77734375</c:v>
                </c:pt>
                <c:pt idx="10">
                  <c:v>1969.0859375</c:v>
                </c:pt>
                <c:pt idx="11">
                  <c:v>2060.39453125</c:v>
                </c:pt>
                <c:pt idx="12">
                  <c:v>2151.703125</c:v>
                </c:pt>
                <c:pt idx="13">
                  <c:v>1944.763671875</c:v>
                </c:pt>
                <c:pt idx="14">
                  <c:v>2024.20703125</c:v>
                </c:pt>
                <c:pt idx="15">
                  <c:v>2103.650390625</c:v>
                </c:pt>
                <c:pt idx="16">
                  <c:v>2183.09375</c:v>
                </c:pt>
                <c:pt idx="17">
                  <c:v>2262.537109375</c:v>
                </c:pt>
                <c:pt idx="18">
                  <c:v>2341.98046875</c:v>
                </c:pt>
                <c:pt idx="19">
                  <c:v>2421.423828125</c:v>
                </c:pt>
                <c:pt idx="20">
                  <c:v>2500.8671875</c:v>
                </c:pt>
                <c:pt idx="21">
                  <c:v>2580.310546875</c:v>
                </c:pt>
                <c:pt idx="22">
                  <c:v>2659.75390625</c:v>
                </c:pt>
                <c:pt idx="23">
                  <c:v>2739.197265625</c:v>
                </c:pt>
                <c:pt idx="24">
                  <c:v>2818.640625</c:v>
                </c:pt>
                <c:pt idx="25">
                  <c:v>2898.083984375</c:v>
                </c:pt>
                <c:pt idx="26">
                  <c:v>2470.1796875</c:v>
                </c:pt>
                <c:pt idx="27">
                  <c:v>2536.87890625</c:v>
                </c:pt>
                <c:pt idx="28">
                  <c:v>2603.578125</c:v>
                </c:pt>
                <c:pt idx="29">
                  <c:v>2670.27734375</c:v>
                </c:pt>
                <c:pt idx="30">
                  <c:v>2736.9765625</c:v>
                </c:pt>
                <c:pt idx="31">
                  <c:v>2803.67578125</c:v>
                </c:pt>
                <c:pt idx="32">
                  <c:v>2870.375</c:v>
                </c:pt>
                <c:pt idx="33">
                  <c:v>2937.07421875</c:v>
                </c:pt>
                <c:pt idx="34">
                  <c:v>3003.7734375</c:v>
                </c:pt>
                <c:pt idx="35">
                  <c:v>3070.47265625</c:v>
                </c:pt>
                <c:pt idx="36">
                  <c:v>3137.171875</c:v>
                </c:pt>
                <c:pt idx="37">
                  <c:v>3203.87109375</c:v>
                </c:pt>
                <c:pt idx="38">
                  <c:v>3270.5703125</c:v>
                </c:pt>
                <c:pt idx="39">
                  <c:v>3337.26953125</c:v>
                </c:pt>
                <c:pt idx="40">
                  <c:v>3403.96875</c:v>
                </c:pt>
                <c:pt idx="41">
                  <c:v>3470.66796875</c:v>
                </c:pt>
                <c:pt idx="42">
                  <c:v>3537.3671875</c:v>
                </c:pt>
                <c:pt idx="43">
                  <c:v>3604.06640625</c:v>
                </c:pt>
                <c:pt idx="44">
                  <c:v>3670.765625</c:v>
                </c:pt>
                <c:pt idx="45">
                  <c:v>3737.46484375</c:v>
                </c:pt>
                <c:pt idx="46">
                  <c:v>3804.1640625</c:v>
                </c:pt>
                <c:pt idx="47">
                  <c:v>3870.86328125</c:v>
                </c:pt>
                <c:pt idx="48">
                  <c:v>3937.5625</c:v>
                </c:pt>
                <c:pt idx="49">
                  <c:v>4004.26171875</c:v>
                </c:pt>
                <c:pt idx="50">
                  <c:v>4070.9609375</c:v>
                </c:pt>
                <c:pt idx="51">
                  <c:v>3721.90234375</c:v>
                </c:pt>
                <c:pt idx="52">
                  <c:v>3797.390625</c:v>
                </c:pt>
                <c:pt idx="53">
                  <c:v>3872.87890625</c:v>
                </c:pt>
                <c:pt idx="54">
                  <c:v>3948.3671875</c:v>
                </c:pt>
                <c:pt idx="55">
                  <c:v>4023.85546875</c:v>
                </c:pt>
                <c:pt idx="56">
                  <c:v>4099.34375</c:v>
                </c:pt>
                <c:pt idx="57">
                  <c:v>4174.83203125</c:v>
                </c:pt>
                <c:pt idx="58">
                  <c:v>4250.3203125</c:v>
                </c:pt>
                <c:pt idx="59">
                  <c:v>4325.80859375</c:v>
                </c:pt>
                <c:pt idx="60">
                  <c:v>4401.296875</c:v>
                </c:pt>
                <c:pt idx="61">
                  <c:v>4476.78515625</c:v>
                </c:pt>
                <c:pt idx="62">
                  <c:v>4552.2734375</c:v>
                </c:pt>
                <c:pt idx="63">
                  <c:v>4627.76171875</c:v>
                </c:pt>
                <c:pt idx="64">
                  <c:v>4703.25</c:v>
                </c:pt>
                <c:pt idx="65">
                  <c:v>4778.73828125</c:v>
                </c:pt>
                <c:pt idx="66">
                  <c:v>4854.2265625</c:v>
                </c:pt>
                <c:pt idx="67">
                  <c:v>4929.71484375</c:v>
                </c:pt>
                <c:pt idx="68">
                  <c:v>5005.203125</c:v>
                </c:pt>
                <c:pt idx="69">
                  <c:v>5080.69140625</c:v>
                </c:pt>
                <c:pt idx="70">
                  <c:v>5156.1796875</c:v>
                </c:pt>
                <c:pt idx="71">
                  <c:v>5231.66796875</c:v>
                </c:pt>
                <c:pt idx="72">
                  <c:v>5307.15625</c:v>
                </c:pt>
                <c:pt idx="73">
                  <c:v>5382.64453125</c:v>
                </c:pt>
                <c:pt idx="74">
                  <c:v>5458.1328125</c:v>
                </c:pt>
                <c:pt idx="75">
                  <c:v>5533.62109375</c:v>
                </c:pt>
                <c:pt idx="76">
                  <c:v>5424.8828125</c:v>
                </c:pt>
                <c:pt idx="77">
                  <c:v>5507.841796875</c:v>
                </c:pt>
                <c:pt idx="78">
                  <c:v>5590.80078125</c:v>
                </c:pt>
                <c:pt idx="79">
                  <c:v>5673.759765625</c:v>
                </c:pt>
                <c:pt idx="80">
                  <c:v>5756.71875</c:v>
                </c:pt>
                <c:pt idx="81">
                  <c:v>5839.677734375</c:v>
                </c:pt>
                <c:pt idx="82">
                  <c:v>5922.63671875</c:v>
                </c:pt>
                <c:pt idx="83">
                  <c:v>6005.595703125</c:v>
                </c:pt>
                <c:pt idx="84">
                  <c:v>6088.5546875</c:v>
                </c:pt>
                <c:pt idx="85">
                  <c:v>6171.513671875</c:v>
                </c:pt>
                <c:pt idx="86">
                  <c:v>6254.47265625</c:v>
                </c:pt>
                <c:pt idx="87">
                  <c:v>6337.431640625</c:v>
                </c:pt>
                <c:pt idx="88">
                  <c:v>6420.390625</c:v>
                </c:pt>
                <c:pt idx="89">
                  <c:v>6503.349609375</c:v>
                </c:pt>
                <c:pt idx="90">
                  <c:v>6586.30859375</c:v>
                </c:pt>
                <c:pt idx="91">
                  <c:v>6669.267578125</c:v>
                </c:pt>
                <c:pt idx="92">
                  <c:v>6752.2265625</c:v>
                </c:pt>
                <c:pt idx="93">
                  <c:v>6835.185546875</c:v>
                </c:pt>
                <c:pt idx="94">
                  <c:v>6918.14453125</c:v>
                </c:pt>
                <c:pt idx="95">
                  <c:v>7001.103515625</c:v>
                </c:pt>
                <c:pt idx="96">
                  <c:v>7084.0625</c:v>
                </c:pt>
                <c:pt idx="97">
                  <c:v>7167.021484375</c:v>
                </c:pt>
                <c:pt idx="98">
                  <c:v>7249.98046875</c:v>
                </c:pt>
                <c:pt idx="99">
                  <c:v>7332.939453125</c:v>
                </c:pt>
                <c:pt idx="100">
                  <c:v>7415.8984375</c:v>
                </c:pt>
              </c:numCache>
            </c:numRef>
          </c:yVal>
        </c:ser>
        <c:ser>
          <c:idx val="5"/>
          <c:order val="5"/>
          <c:tx>
            <c:strRef>
              <c:f>PR_BANKS!$V$14</c:f>
              <c:strCache>
                <c:ptCount val="1"/>
                <c:pt idx="0">
                  <c:v>Bank6</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PR_BANKS!$G$25:$G$125</c:f>
              <c:numCache>
                <c:formatCode>General</c:formatCode>
                <c:ptCount val="101"/>
                <c:pt idx="0">
                  <c:v>976</c:v>
                </c:pt>
                <c:pt idx="1">
                  <c:v>1068.626953125</c:v>
                </c:pt>
                <c:pt idx="2">
                  <c:v>1161.25390625</c:v>
                </c:pt>
                <c:pt idx="3">
                  <c:v>1253.880859375</c:v>
                </c:pt>
                <c:pt idx="4">
                  <c:v>1346.5078125</c:v>
                </c:pt>
                <c:pt idx="5">
                  <c:v>1439.134765625</c:v>
                </c:pt>
                <c:pt idx="6">
                  <c:v>1531.76171875</c:v>
                </c:pt>
                <c:pt idx="7">
                  <c:v>1624.388671875</c:v>
                </c:pt>
                <c:pt idx="8">
                  <c:v>1717.015625</c:v>
                </c:pt>
                <c:pt idx="9">
                  <c:v>1809.642578125</c:v>
                </c:pt>
                <c:pt idx="10">
                  <c:v>1902.26953125</c:v>
                </c:pt>
                <c:pt idx="11">
                  <c:v>1994.896484375</c:v>
                </c:pt>
                <c:pt idx="12">
                  <c:v>2087.5234375</c:v>
                </c:pt>
                <c:pt idx="13">
                  <c:v>1836.19921875</c:v>
                </c:pt>
                <c:pt idx="14">
                  <c:v>1913.4453125</c:v>
                </c:pt>
                <c:pt idx="15">
                  <c:v>1990.69140625</c:v>
                </c:pt>
                <c:pt idx="16">
                  <c:v>2067.9375</c:v>
                </c:pt>
                <c:pt idx="17">
                  <c:v>2145.18359375</c:v>
                </c:pt>
                <c:pt idx="18">
                  <c:v>2222.4296875</c:v>
                </c:pt>
                <c:pt idx="19">
                  <c:v>2299.67578125</c:v>
                </c:pt>
                <c:pt idx="20">
                  <c:v>2376.921875</c:v>
                </c:pt>
                <c:pt idx="21">
                  <c:v>2454.16796875</c:v>
                </c:pt>
                <c:pt idx="22">
                  <c:v>2531.4140625</c:v>
                </c:pt>
                <c:pt idx="23">
                  <c:v>2608.66015625</c:v>
                </c:pt>
                <c:pt idx="24">
                  <c:v>2685.90625</c:v>
                </c:pt>
                <c:pt idx="25">
                  <c:v>2763.15234375</c:v>
                </c:pt>
                <c:pt idx="26">
                  <c:v>2287.42578125</c:v>
                </c:pt>
                <c:pt idx="27">
                  <c:v>2337.865234375</c:v>
                </c:pt>
                <c:pt idx="28">
                  <c:v>2388.3046875</c:v>
                </c:pt>
                <c:pt idx="29">
                  <c:v>2438.744140625</c:v>
                </c:pt>
                <c:pt idx="30">
                  <c:v>2489.18359375</c:v>
                </c:pt>
                <c:pt idx="31">
                  <c:v>2539.623046875</c:v>
                </c:pt>
                <c:pt idx="32">
                  <c:v>2590.0625</c:v>
                </c:pt>
                <c:pt idx="33">
                  <c:v>2640.501953125</c:v>
                </c:pt>
                <c:pt idx="34">
                  <c:v>2690.94140625</c:v>
                </c:pt>
                <c:pt idx="35">
                  <c:v>2741.380859375</c:v>
                </c:pt>
                <c:pt idx="36">
                  <c:v>2791.8203125</c:v>
                </c:pt>
                <c:pt idx="37">
                  <c:v>2842.259765625</c:v>
                </c:pt>
                <c:pt idx="38">
                  <c:v>2892.69921875</c:v>
                </c:pt>
                <c:pt idx="39">
                  <c:v>2943.138671875</c:v>
                </c:pt>
                <c:pt idx="40">
                  <c:v>2993.578125</c:v>
                </c:pt>
                <c:pt idx="41">
                  <c:v>3044.017578125</c:v>
                </c:pt>
                <c:pt idx="42">
                  <c:v>3094.45703125</c:v>
                </c:pt>
                <c:pt idx="43">
                  <c:v>3144.896484375</c:v>
                </c:pt>
                <c:pt idx="44">
                  <c:v>3195.3359375</c:v>
                </c:pt>
                <c:pt idx="45">
                  <c:v>3245.775390625</c:v>
                </c:pt>
                <c:pt idx="46">
                  <c:v>3296.21484375</c:v>
                </c:pt>
                <c:pt idx="47">
                  <c:v>3346.654296875</c:v>
                </c:pt>
                <c:pt idx="48">
                  <c:v>3397.09375</c:v>
                </c:pt>
                <c:pt idx="49">
                  <c:v>3447.533203125</c:v>
                </c:pt>
                <c:pt idx="50">
                  <c:v>3497.97265625</c:v>
                </c:pt>
                <c:pt idx="51">
                  <c:v>3606.60546875</c:v>
                </c:pt>
                <c:pt idx="52">
                  <c:v>3678.578125</c:v>
                </c:pt>
                <c:pt idx="53">
                  <c:v>3750.55078125</c:v>
                </c:pt>
                <c:pt idx="54">
                  <c:v>3822.5234375</c:v>
                </c:pt>
                <c:pt idx="55">
                  <c:v>3894.49609375</c:v>
                </c:pt>
                <c:pt idx="56">
                  <c:v>3966.46875</c:v>
                </c:pt>
                <c:pt idx="57">
                  <c:v>4038.44140625</c:v>
                </c:pt>
                <c:pt idx="58">
                  <c:v>4110.4140625</c:v>
                </c:pt>
                <c:pt idx="59">
                  <c:v>4182.38671875</c:v>
                </c:pt>
                <c:pt idx="60">
                  <c:v>4254.359375</c:v>
                </c:pt>
                <c:pt idx="61">
                  <c:v>4326.33203125</c:v>
                </c:pt>
                <c:pt idx="62">
                  <c:v>4398.3046875</c:v>
                </c:pt>
                <c:pt idx="63">
                  <c:v>4470.27734375</c:v>
                </c:pt>
                <c:pt idx="64">
                  <c:v>4542.25</c:v>
                </c:pt>
                <c:pt idx="65">
                  <c:v>4614.22265625</c:v>
                </c:pt>
                <c:pt idx="66">
                  <c:v>4686.1953125</c:v>
                </c:pt>
                <c:pt idx="67">
                  <c:v>4758.16796875</c:v>
                </c:pt>
                <c:pt idx="68">
                  <c:v>4830.140625</c:v>
                </c:pt>
                <c:pt idx="69">
                  <c:v>4902.11328125</c:v>
                </c:pt>
                <c:pt idx="70">
                  <c:v>4974.0859375</c:v>
                </c:pt>
                <c:pt idx="71">
                  <c:v>5046.05859375</c:v>
                </c:pt>
                <c:pt idx="72">
                  <c:v>5118.03125</c:v>
                </c:pt>
                <c:pt idx="73">
                  <c:v>5190.00390625</c:v>
                </c:pt>
                <c:pt idx="74">
                  <c:v>5261.9765625</c:v>
                </c:pt>
                <c:pt idx="75">
                  <c:v>5333.94921875</c:v>
                </c:pt>
                <c:pt idx="76">
                  <c:v>5416.4921875</c:v>
                </c:pt>
                <c:pt idx="77">
                  <c:v>5496.814453125</c:v>
                </c:pt>
                <c:pt idx="78">
                  <c:v>5577.13671875</c:v>
                </c:pt>
                <c:pt idx="79">
                  <c:v>5657.458984375</c:v>
                </c:pt>
                <c:pt idx="80">
                  <c:v>5737.78125</c:v>
                </c:pt>
                <c:pt idx="81">
                  <c:v>5818.103515625</c:v>
                </c:pt>
                <c:pt idx="82">
                  <c:v>5898.42578125</c:v>
                </c:pt>
                <c:pt idx="83">
                  <c:v>5978.748046875</c:v>
                </c:pt>
                <c:pt idx="84">
                  <c:v>6059.0703125</c:v>
                </c:pt>
                <c:pt idx="85">
                  <c:v>6139.392578125</c:v>
                </c:pt>
                <c:pt idx="86">
                  <c:v>6219.71484375</c:v>
                </c:pt>
                <c:pt idx="87">
                  <c:v>6300.037109375</c:v>
                </c:pt>
                <c:pt idx="88">
                  <c:v>6380.359375</c:v>
                </c:pt>
                <c:pt idx="89">
                  <c:v>6460.681640625</c:v>
                </c:pt>
                <c:pt idx="90">
                  <c:v>6541.00390625</c:v>
                </c:pt>
                <c:pt idx="91">
                  <c:v>6621.326171875</c:v>
                </c:pt>
                <c:pt idx="92">
                  <c:v>6701.6484375</c:v>
                </c:pt>
                <c:pt idx="93">
                  <c:v>6781.970703125</c:v>
                </c:pt>
                <c:pt idx="94">
                  <c:v>6862.29296875</c:v>
                </c:pt>
                <c:pt idx="95">
                  <c:v>6942.615234375</c:v>
                </c:pt>
                <c:pt idx="96">
                  <c:v>7022.9375</c:v>
                </c:pt>
                <c:pt idx="97">
                  <c:v>7103.259765625</c:v>
                </c:pt>
                <c:pt idx="98">
                  <c:v>7183.58203125</c:v>
                </c:pt>
                <c:pt idx="99">
                  <c:v>7263.904296875</c:v>
                </c:pt>
                <c:pt idx="100">
                  <c:v>7344.2265625</c:v>
                </c:pt>
              </c:numCache>
            </c:numRef>
          </c:yVal>
        </c:ser>
        <c:ser>
          <c:idx val="6"/>
          <c:order val="6"/>
          <c:tx>
            <c:strRef>
              <c:f>PR_BANKS!$V$15</c:f>
              <c:strCache>
                <c:ptCount val="1"/>
                <c:pt idx="0">
                  <c:v>Bank7</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PR_BANKS!$H$25:$H$125</c:f>
              <c:numCache>
                <c:formatCode>General</c:formatCode>
                <c:ptCount val="101"/>
                <c:pt idx="0">
                  <c:v>816</c:v>
                </c:pt>
                <c:pt idx="1">
                  <c:v>921.810546875</c:v>
                </c:pt>
                <c:pt idx="2">
                  <c:v>1027.62109375</c:v>
                </c:pt>
                <c:pt idx="3">
                  <c:v>1133.431640625</c:v>
                </c:pt>
                <c:pt idx="4">
                  <c:v>1239.2421875</c:v>
                </c:pt>
                <c:pt idx="5">
                  <c:v>1345.052734375</c:v>
                </c:pt>
                <c:pt idx="6">
                  <c:v>1450.86328125</c:v>
                </c:pt>
                <c:pt idx="7">
                  <c:v>1556.673828125</c:v>
                </c:pt>
                <c:pt idx="8">
                  <c:v>1662.484375</c:v>
                </c:pt>
                <c:pt idx="9">
                  <c:v>1768.294921875</c:v>
                </c:pt>
                <c:pt idx="10">
                  <c:v>1874.10546875</c:v>
                </c:pt>
                <c:pt idx="11">
                  <c:v>1979.916015625</c:v>
                </c:pt>
                <c:pt idx="12">
                  <c:v>2085.7265625</c:v>
                </c:pt>
                <c:pt idx="13">
                  <c:v>1825.912109375</c:v>
                </c:pt>
                <c:pt idx="14">
                  <c:v>1903.59765625</c:v>
                </c:pt>
                <c:pt idx="15">
                  <c:v>1981.283203125</c:v>
                </c:pt>
                <c:pt idx="16">
                  <c:v>2058.96875</c:v>
                </c:pt>
                <c:pt idx="17">
                  <c:v>2136.654296875</c:v>
                </c:pt>
                <c:pt idx="18">
                  <c:v>2214.33984375</c:v>
                </c:pt>
                <c:pt idx="19">
                  <c:v>2292.025390625</c:v>
                </c:pt>
                <c:pt idx="20">
                  <c:v>2369.7109375</c:v>
                </c:pt>
                <c:pt idx="21">
                  <c:v>2447.396484375</c:v>
                </c:pt>
                <c:pt idx="22">
                  <c:v>2525.08203125</c:v>
                </c:pt>
                <c:pt idx="23">
                  <c:v>2602.767578125</c:v>
                </c:pt>
                <c:pt idx="24">
                  <c:v>2680.453125</c:v>
                </c:pt>
                <c:pt idx="25">
                  <c:v>2758.138671875</c:v>
                </c:pt>
                <c:pt idx="26">
                  <c:v>2154.8125</c:v>
                </c:pt>
                <c:pt idx="27">
                  <c:v>2211.84375</c:v>
                </c:pt>
                <c:pt idx="28">
                  <c:v>2268.875</c:v>
                </c:pt>
                <c:pt idx="29">
                  <c:v>2325.90625</c:v>
                </c:pt>
                <c:pt idx="30">
                  <c:v>2382.9375</c:v>
                </c:pt>
                <c:pt idx="31">
                  <c:v>2439.96875</c:v>
                </c:pt>
                <c:pt idx="32">
                  <c:v>2497</c:v>
                </c:pt>
                <c:pt idx="33">
                  <c:v>2554.03125</c:v>
                </c:pt>
                <c:pt idx="34">
                  <c:v>2611.0625</c:v>
                </c:pt>
                <c:pt idx="35">
                  <c:v>2668.09375</c:v>
                </c:pt>
                <c:pt idx="36">
                  <c:v>2725.125</c:v>
                </c:pt>
                <c:pt idx="37">
                  <c:v>2782.15625</c:v>
                </c:pt>
                <c:pt idx="38">
                  <c:v>2839.1875</c:v>
                </c:pt>
                <c:pt idx="39">
                  <c:v>2896.21875</c:v>
                </c:pt>
                <c:pt idx="40">
                  <c:v>2953.25</c:v>
                </c:pt>
                <c:pt idx="41">
                  <c:v>3010.28125</c:v>
                </c:pt>
                <c:pt idx="42">
                  <c:v>3067.3125</c:v>
                </c:pt>
                <c:pt idx="43">
                  <c:v>3124.34375</c:v>
                </c:pt>
                <c:pt idx="44">
                  <c:v>3181.375</c:v>
                </c:pt>
                <c:pt idx="45">
                  <c:v>3238.40625</c:v>
                </c:pt>
                <c:pt idx="46">
                  <c:v>3295.4375</c:v>
                </c:pt>
                <c:pt idx="47">
                  <c:v>3352.46875</c:v>
                </c:pt>
                <c:pt idx="48">
                  <c:v>3409.5</c:v>
                </c:pt>
                <c:pt idx="49">
                  <c:v>3466.53125</c:v>
                </c:pt>
                <c:pt idx="50">
                  <c:v>3523.5625</c:v>
                </c:pt>
                <c:pt idx="51">
                  <c:v>3602.9453125</c:v>
                </c:pt>
                <c:pt idx="52">
                  <c:v>3658.21875</c:v>
                </c:pt>
                <c:pt idx="53">
                  <c:v>3713.4921875</c:v>
                </c:pt>
                <c:pt idx="54">
                  <c:v>3768.765625</c:v>
                </c:pt>
                <c:pt idx="55">
                  <c:v>3824.0390625</c:v>
                </c:pt>
                <c:pt idx="56">
                  <c:v>3879.3125</c:v>
                </c:pt>
                <c:pt idx="57">
                  <c:v>3934.5859375</c:v>
                </c:pt>
                <c:pt idx="58">
                  <c:v>3989.859375</c:v>
                </c:pt>
                <c:pt idx="59">
                  <c:v>4045.1328125</c:v>
                </c:pt>
                <c:pt idx="60">
                  <c:v>4100.40625</c:v>
                </c:pt>
                <c:pt idx="61">
                  <c:v>4155.6796875</c:v>
                </c:pt>
                <c:pt idx="62">
                  <c:v>4210.953125</c:v>
                </c:pt>
                <c:pt idx="63">
                  <c:v>4266.2265625</c:v>
                </c:pt>
                <c:pt idx="64">
                  <c:v>4321.5</c:v>
                </c:pt>
                <c:pt idx="65">
                  <c:v>4376.7734375</c:v>
                </c:pt>
                <c:pt idx="66">
                  <c:v>4432.046875</c:v>
                </c:pt>
                <c:pt idx="67">
                  <c:v>4487.3203125</c:v>
                </c:pt>
                <c:pt idx="68">
                  <c:v>4542.59375</c:v>
                </c:pt>
                <c:pt idx="69">
                  <c:v>4597.8671875</c:v>
                </c:pt>
                <c:pt idx="70">
                  <c:v>4653.140625</c:v>
                </c:pt>
                <c:pt idx="71">
                  <c:v>4708.4140625</c:v>
                </c:pt>
                <c:pt idx="72">
                  <c:v>4763.6875</c:v>
                </c:pt>
                <c:pt idx="73">
                  <c:v>4818.9609375</c:v>
                </c:pt>
                <c:pt idx="74">
                  <c:v>4874.234375</c:v>
                </c:pt>
                <c:pt idx="75">
                  <c:v>4929.5078125</c:v>
                </c:pt>
                <c:pt idx="76">
                  <c:v>5450.9609375</c:v>
                </c:pt>
                <c:pt idx="77">
                  <c:v>5511.947265625</c:v>
                </c:pt>
                <c:pt idx="78">
                  <c:v>5572.93359375</c:v>
                </c:pt>
                <c:pt idx="79">
                  <c:v>5633.919921875</c:v>
                </c:pt>
                <c:pt idx="80">
                  <c:v>5694.90625</c:v>
                </c:pt>
                <c:pt idx="81">
                  <c:v>5755.892578125</c:v>
                </c:pt>
                <c:pt idx="82">
                  <c:v>5816.87890625</c:v>
                </c:pt>
                <c:pt idx="83">
                  <c:v>5877.865234375</c:v>
                </c:pt>
                <c:pt idx="84">
                  <c:v>5938.8515625</c:v>
                </c:pt>
                <c:pt idx="85">
                  <c:v>5999.837890625</c:v>
                </c:pt>
                <c:pt idx="86">
                  <c:v>6060.82421875</c:v>
                </c:pt>
                <c:pt idx="87">
                  <c:v>6121.810546875</c:v>
                </c:pt>
                <c:pt idx="88">
                  <c:v>6182.796875</c:v>
                </c:pt>
                <c:pt idx="89">
                  <c:v>6243.783203125</c:v>
                </c:pt>
                <c:pt idx="90">
                  <c:v>6304.76953125</c:v>
                </c:pt>
                <c:pt idx="91">
                  <c:v>6365.755859375</c:v>
                </c:pt>
                <c:pt idx="92">
                  <c:v>6426.7421875</c:v>
                </c:pt>
                <c:pt idx="93">
                  <c:v>6487.728515625</c:v>
                </c:pt>
                <c:pt idx="94">
                  <c:v>6548.71484375</c:v>
                </c:pt>
                <c:pt idx="95">
                  <c:v>6609.701171875</c:v>
                </c:pt>
                <c:pt idx="96">
                  <c:v>6670.6875</c:v>
                </c:pt>
                <c:pt idx="97">
                  <c:v>6731.673828125</c:v>
                </c:pt>
                <c:pt idx="98">
                  <c:v>6792.66015625</c:v>
                </c:pt>
                <c:pt idx="99">
                  <c:v>6853.646484375</c:v>
                </c:pt>
                <c:pt idx="100">
                  <c:v>6914.6328125</c:v>
                </c:pt>
              </c:numCache>
            </c:numRef>
          </c:yVal>
        </c:ser>
        <c:ser>
          <c:idx val="7"/>
          <c:order val="7"/>
          <c:tx>
            <c:strRef>
              <c:f>PR_BANKS!$V$18</c:f>
              <c:strCache>
                <c:ptCount val="1"/>
                <c:pt idx="0">
                  <c:v>10 (FOD Maxed)</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PR_BANKS!$K$25:$K$125</c:f>
              <c:numCache>
                <c:formatCode>General</c:formatCode>
                <c:ptCount val="101"/>
                <c:pt idx="0">
                  <c:v>2080</c:v>
                </c:pt>
                <c:pt idx="1">
                  <c:v>2242.060546875</c:v>
                </c:pt>
                <c:pt idx="2">
                  <c:v>2404.12109375</c:v>
                </c:pt>
                <c:pt idx="3">
                  <c:v>2566.181640625</c:v>
                </c:pt>
                <c:pt idx="4">
                  <c:v>2728.2421875</c:v>
                </c:pt>
                <c:pt idx="5">
                  <c:v>2890.302734375</c:v>
                </c:pt>
                <c:pt idx="6">
                  <c:v>3052.36328125</c:v>
                </c:pt>
                <c:pt idx="7">
                  <c:v>3214.423828125</c:v>
                </c:pt>
                <c:pt idx="8">
                  <c:v>3376.484375</c:v>
                </c:pt>
                <c:pt idx="9">
                  <c:v>3538.544921875</c:v>
                </c:pt>
                <c:pt idx="10">
                  <c:v>3700.60546875</c:v>
                </c:pt>
                <c:pt idx="11">
                  <c:v>3862.666015625</c:v>
                </c:pt>
                <c:pt idx="12">
                  <c:v>4024.7265625</c:v>
                </c:pt>
                <c:pt idx="13">
                  <c:v>4186.787109375</c:v>
                </c:pt>
                <c:pt idx="14">
                  <c:v>4348.84765625</c:v>
                </c:pt>
                <c:pt idx="15">
                  <c:v>4510.908203125</c:v>
                </c:pt>
                <c:pt idx="16">
                  <c:v>4672.96875</c:v>
                </c:pt>
                <c:pt idx="17">
                  <c:v>4835.029296875</c:v>
                </c:pt>
                <c:pt idx="18">
                  <c:v>4997.08984375</c:v>
                </c:pt>
                <c:pt idx="19">
                  <c:v>5159.150390625</c:v>
                </c:pt>
                <c:pt idx="20">
                  <c:v>5321.2109375</c:v>
                </c:pt>
                <c:pt idx="21">
                  <c:v>5483.271484375</c:v>
                </c:pt>
                <c:pt idx="22">
                  <c:v>5645.33203125</c:v>
                </c:pt>
                <c:pt idx="23">
                  <c:v>5807.392578125</c:v>
                </c:pt>
                <c:pt idx="24">
                  <c:v>5969.453125</c:v>
                </c:pt>
                <c:pt idx="25">
                  <c:v>6131.513671875</c:v>
                </c:pt>
                <c:pt idx="26">
                  <c:v>6293.57421875</c:v>
                </c:pt>
                <c:pt idx="27">
                  <c:v>6455.634765625</c:v>
                </c:pt>
                <c:pt idx="28">
                  <c:v>6617.6953125</c:v>
                </c:pt>
                <c:pt idx="29">
                  <c:v>6779.755859375</c:v>
                </c:pt>
                <c:pt idx="30">
                  <c:v>6941.81640625</c:v>
                </c:pt>
                <c:pt idx="31">
                  <c:v>7103.876953125</c:v>
                </c:pt>
                <c:pt idx="32">
                  <c:v>7265.9375</c:v>
                </c:pt>
                <c:pt idx="33">
                  <c:v>7427.998046875</c:v>
                </c:pt>
                <c:pt idx="34">
                  <c:v>7590.05859375</c:v>
                </c:pt>
                <c:pt idx="35">
                  <c:v>7752.119140625</c:v>
                </c:pt>
                <c:pt idx="36">
                  <c:v>7914.1796875</c:v>
                </c:pt>
                <c:pt idx="37">
                  <c:v>8076.240234375</c:v>
                </c:pt>
                <c:pt idx="38">
                  <c:v>8238.30078125</c:v>
                </c:pt>
                <c:pt idx="39">
                  <c:v>8400.361328125</c:v>
                </c:pt>
                <c:pt idx="40">
                  <c:v>8562.421875</c:v>
                </c:pt>
                <c:pt idx="41">
                  <c:v>8724.482421875</c:v>
                </c:pt>
                <c:pt idx="42">
                  <c:v>8886.54296875</c:v>
                </c:pt>
                <c:pt idx="43">
                  <c:v>9048.603515625</c:v>
                </c:pt>
                <c:pt idx="44">
                  <c:v>9210.6640625</c:v>
                </c:pt>
                <c:pt idx="45">
                  <c:v>9372.724609375</c:v>
                </c:pt>
                <c:pt idx="46">
                  <c:v>9534.78515625</c:v>
                </c:pt>
                <c:pt idx="47">
                  <c:v>9696.845703125</c:v>
                </c:pt>
                <c:pt idx="48">
                  <c:v>9858.90625</c:v>
                </c:pt>
                <c:pt idx="49">
                  <c:v>10020.966796875</c:v>
                </c:pt>
                <c:pt idx="50">
                  <c:v>10183.02734375</c:v>
                </c:pt>
                <c:pt idx="51">
                  <c:v>10345.087890625</c:v>
                </c:pt>
                <c:pt idx="52">
                  <c:v>10507.1484375</c:v>
                </c:pt>
                <c:pt idx="53">
                  <c:v>10669.208984375</c:v>
                </c:pt>
                <c:pt idx="54">
                  <c:v>10831.26953125</c:v>
                </c:pt>
                <c:pt idx="55">
                  <c:v>10993.330078125</c:v>
                </c:pt>
                <c:pt idx="56">
                  <c:v>11155.390625</c:v>
                </c:pt>
                <c:pt idx="57">
                  <c:v>11317.451171875</c:v>
                </c:pt>
                <c:pt idx="58">
                  <c:v>11479.51171875</c:v>
                </c:pt>
                <c:pt idx="59">
                  <c:v>11641.572265625</c:v>
                </c:pt>
                <c:pt idx="60">
                  <c:v>11803.6328125</c:v>
                </c:pt>
                <c:pt idx="61">
                  <c:v>11965.693359375</c:v>
                </c:pt>
                <c:pt idx="62">
                  <c:v>12127.75390625</c:v>
                </c:pt>
                <c:pt idx="63">
                  <c:v>12289.814453125</c:v>
                </c:pt>
                <c:pt idx="64">
                  <c:v>12451.875</c:v>
                </c:pt>
                <c:pt idx="65">
                  <c:v>12613.935546875</c:v>
                </c:pt>
                <c:pt idx="66">
                  <c:v>12775.99609375</c:v>
                </c:pt>
                <c:pt idx="67">
                  <c:v>12938.056640625</c:v>
                </c:pt>
                <c:pt idx="68">
                  <c:v>13100.1171875</c:v>
                </c:pt>
                <c:pt idx="69">
                  <c:v>13262.177734375</c:v>
                </c:pt>
                <c:pt idx="70">
                  <c:v>13424.23828125</c:v>
                </c:pt>
                <c:pt idx="71">
                  <c:v>13586.298828125</c:v>
                </c:pt>
                <c:pt idx="72">
                  <c:v>13748.359375</c:v>
                </c:pt>
                <c:pt idx="73">
                  <c:v>13910.419921875</c:v>
                </c:pt>
                <c:pt idx="74">
                  <c:v>14072.48046875</c:v>
                </c:pt>
                <c:pt idx="75">
                  <c:v>14234.541015625</c:v>
                </c:pt>
                <c:pt idx="76">
                  <c:v>14396.6015625</c:v>
                </c:pt>
                <c:pt idx="77">
                  <c:v>14558.662109375</c:v>
                </c:pt>
                <c:pt idx="78">
                  <c:v>14720.72265625</c:v>
                </c:pt>
                <c:pt idx="79">
                  <c:v>14882.783203125</c:v>
                </c:pt>
                <c:pt idx="80">
                  <c:v>15044.84375</c:v>
                </c:pt>
                <c:pt idx="81">
                  <c:v>15206.904296875</c:v>
                </c:pt>
                <c:pt idx="82">
                  <c:v>15368.96484375</c:v>
                </c:pt>
                <c:pt idx="83">
                  <c:v>15531.025390625</c:v>
                </c:pt>
                <c:pt idx="84">
                  <c:v>15693.0859375</c:v>
                </c:pt>
                <c:pt idx="85">
                  <c:v>15855.146484375</c:v>
                </c:pt>
                <c:pt idx="86">
                  <c:v>16017.20703125</c:v>
                </c:pt>
                <c:pt idx="87">
                  <c:v>16179.267578125</c:v>
                </c:pt>
                <c:pt idx="88">
                  <c:v>16341.328125</c:v>
                </c:pt>
                <c:pt idx="89">
                  <c:v>16503.388671875</c:v>
                </c:pt>
                <c:pt idx="90">
                  <c:v>16665.44921875</c:v>
                </c:pt>
                <c:pt idx="91">
                  <c:v>16827.509765625</c:v>
                </c:pt>
                <c:pt idx="92">
                  <c:v>16989.5703125</c:v>
                </c:pt>
                <c:pt idx="93">
                  <c:v>17151.630859375</c:v>
                </c:pt>
                <c:pt idx="94">
                  <c:v>17313.69140625</c:v>
                </c:pt>
                <c:pt idx="95">
                  <c:v>17475.751953125</c:v>
                </c:pt>
                <c:pt idx="96">
                  <c:v>17637.8125</c:v>
                </c:pt>
                <c:pt idx="97">
                  <c:v>17799.873046875</c:v>
                </c:pt>
                <c:pt idx="98">
                  <c:v>17961.93359375</c:v>
                </c:pt>
                <c:pt idx="99">
                  <c:v>18123.994140625</c:v>
                </c:pt>
                <c:pt idx="100">
                  <c:v>18286.0546875</c:v>
                </c:pt>
              </c:numCache>
            </c:numRef>
          </c:yVal>
        </c:ser>
        <c:axId val="115845760"/>
        <c:axId val="115860224"/>
      </c:scatterChart>
      <c:valAx>
        <c:axId val="115845760"/>
        <c:scaling>
          <c:orientation val="minMax"/>
          <c:max val="1000"/>
        </c:scaling>
        <c:axPos val="b"/>
        <c:majorGridlines/>
        <c:title>
          <c:tx>
            <c:rich>
              <a:bodyPr/>
              <a:lstStyle/>
              <a:p>
                <a:pPr>
                  <a:defRPr/>
                </a:pPr>
                <a:r>
                  <a:rPr lang="en-US"/>
                  <a:t>IL (mA)</a:t>
                </a:r>
              </a:p>
            </c:rich>
          </c:tx>
          <c:layout/>
        </c:title>
        <c:numFmt formatCode="General" sourceLinked="1"/>
        <c:majorTickMark val="none"/>
        <c:tickLblPos val="nextTo"/>
        <c:crossAx val="115860224"/>
        <c:crosses val="autoZero"/>
        <c:crossBetween val="midCat"/>
      </c:valAx>
      <c:valAx>
        <c:axId val="115860224"/>
        <c:scaling>
          <c:orientation val="minMax"/>
        </c:scaling>
        <c:axPos val="l"/>
        <c:majorGridlines/>
        <c:title>
          <c:tx>
            <c:rich>
              <a:bodyPr/>
              <a:lstStyle/>
              <a:p>
                <a:pPr>
                  <a:defRPr/>
                </a:pPr>
                <a:r>
                  <a:rPr lang="en-US"/>
                  <a:t>PR</a:t>
                </a:r>
                <a:r>
                  <a:rPr lang="en-US" baseline="0"/>
                  <a:t> (mW)</a:t>
                </a:r>
                <a:endParaRPr lang="en-US"/>
              </a:p>
            </c:rich>
          </c:tx>
          <c:layout/>
        </c:title>
        <c:numFmt formatCode="General" sourceLinked="1"/>
        <c:majorTickMark val="none"/>
        <c:tickLblPos val="nextTo"/>
        <c:crossAx val="115845760"/>
        <c:crosses val="autoZero"/>
        <c:crossBetween val="midCat"/>
      </c:valAx>
    </c:plotArea>
    <c:legend>
      <c:legendPos val="r"/>
      <c:layout/>
    </c:legend>
    <c:plotVisOnly val="1"/>
  </c:chart>
  <c:printSettings>
    <c:headerFooter/>
    <c:pageMargins b="0.75000000000000322" l="0.70000000000000062" r="0.70000000000000062" t="0.75000000000000322"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1</a:t>
            </a:r>
          </a:p>
        </c:rich>
      </c:tx>
      <c:layout/>
    </c:title>
    <c:plotArea>
      <c:layout/>
      <c:scatterChart>
        <c:scatterStyle val="lineMarker"/>
        <c:ser>
          <c:idx val="5"/>
          <c:order val="0"/>
          <c:tx>
            <c:strRef>
              <c:f>PR_BANKS!$V$9</c:f>
              <c:strCache>
                <c:ptCount val="1"/>
                <c:pt idx="0">
                  <c:v>Bank1 (Wurth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PR_BANKS!$B$25:$B$125</c:f>
              <c:numCache>
                <c:formatCode>General</c:formatCode>
                <c:ptCount val="101"/>
                <c:pt idx="0">
                  <c:v>352</c:v>
                </c:pt>
                <c:pt idx="1">
                  <c:v>445.06640625</c:v>
                </c:pt>
                <c:pt idx="2">
                  <c:v>538.1328125</c:v>
                </c:pt>
                <c:pt idx="3">
                  <c:v>631.19921875</c:v>
                </c:pt>
                <c:pt idx="4">
                  <c:v>724.265625</c:v>
                </c:pt>
                <c:pt idx="5">
                  <c:v>817.33203125</c:v>
                </c:pt>
                <c:pt idx="6">
                  <c:v>910.3984375</c:v>
                </c:pt>
                <c:pt idx="7">
                  <c:v>1003.46484375</c:v>
                </c:pt>
                <c:pt idx="8">
                  <c:v>1096.53125</c:v>
                </c:pt>
                <c:pt idx="9">
                  <c:v>1189.59765625</c:v>
                </c:pt>
                <c:pt idx="10">
                  <c:v>1282.6640625</c:v>
                </c:pt>
                <c:pt idx="11">
                  <c:v>1375.73046875</c:v>
                </c:pt>
                <c:pt idx="12">
                  <c:v>1468.796875</c:v>
                </c:pt>
                <c:pt idx="13">
                  <c:v>1278.515625</c:v>
                </c:pt>
                <c:pt idx="14">
                  <c:v>1346.09375</c:v>
                </c:pt>
                <c:pt idx="15">
                  <c:v>1413.671875</c:v>
                </c:pt>
                <c:pt idx="16">
                  <c:v>1481.25</c:v>
                </c:pt>
                <c:pt idx="17">
                  <c:v>1548.828125</c:v>
                </c:pt>
                <c:pt idx="18">
                  <c:v>1616.40625</c:v>
                </c:pt>
                <c:pt idx="19">
                  <c:v>1683.984375</c:v>
                </c:pt>
                <c:pt idx="20">
                  <c:v>1751.5625</c:v>
                </c:pt>
                <c:pt idx="21">
                  <c:v>1819.140625</c:v>
                </c:pt>
                <c:pt idx="22">
                  <c:v>1886.71875</c:v>
                </c:pt>
                <c:pt idx="23">
                  <c:v>1954.296875</c:v>
                </c:pt>
                <c:pt idx="24">
                  <c:v>2021.875</c:v>
                </c:pt>
                <c:pt idx="25">
                  <c:v>2089.453125</c:v>
                </c:pt>
                <c:pt idx="26">
                  <c:v>1702.2578125</c:v>
                </c:pt>
                <c:pt idx="27">
                  <c:v>1756.65234375</c:v>
                </c:pt>
                <c:pt idx="28">
                  <c:v>1811.046875</c:v>
                </c:pt>
                <c:pt idx="29">
                  <c:v>1865.44140625</c:v>
                </c:pt>
                <c:pt idx="30">
                  <c:v>1919.8359375</c:v>
                </c:pt>
                <c:pt idx="31">
                  <c:v>1974.23046875</c:v>
                </c:pt>
                <c:pt idx="32">
                  <c:v>2028.625</c:v>
                </c:pt>
                <c:pt idx="33">
                  <c:v>2083.01953125</c:v>
                </c:pt>
                <c:pt idx="34">
                  <c:v>2137.4140625</c:v>
                </c:pt>
                <c:pt idx="35">
                  <c:v>2191.80859375</c:v>
                </c:pt>
                <c:pt idx="36">
                  <c:v>2246.203125</c:v>
                </c:pt>
                <c:pt idx="37">
                  <c:v>2300.59765625</c:v>
                </c:pt>
                <c:pt idx="38">
                  <c:v>2354.9921875</c:v>
                </c:pt>
                <c:pt idx="39">
                  <c:v>2409.38671875</c:v>
                </c:pt>
                <c:pt idx="40">
                  <c:v>2463.78125</c:v>
                </c:pt>
                <c:pt idx="41">
                  <c:v>2518.17578125</c:v>
                </c:pt>
                <c:pt idx="42">
                  <c:v>2572.5703125</c:v>
                </c:pt>
                <c:pt idx="43">
                  <c:v>2626.96484375</c:v>
                </c:pt>
                <c:pt idx="44">
                  <c:v>2681.359375</c:v>
                </c:pt>
                <c:pt idx="45">
                  <c:v>2735.75390625</c:v>
                </c:pt>
                <c:pt idx="46">
                  <c:v>2790.1484375</c:v>
                </c:pt>
                <c:pt idx="47">
                  <c:v>2844.54296875</c:v>
                </c:pt>
                <c:pt idx="48">
                  <c:v>2898.9375</c:v>
                </c:pt>
                <c:pt idx="49">
                  <c:v>2953.33203125</c:v>
                </c:pt>
                <c:pt idx="50">
                  <c:v>3007.7265625</c:v>
                </c:pt>
                <c:pt idx="51">
                  <c:v>3133.017578125</c:v>
                </c:pt>
                <c:pt idx="52">
                  <c:v>3205.4296875</c:v>
                </c:pt>
                <c:pt idx="53">
                  <c:v>3277.841796875</c:v>
                </c:pt>
                <c:pt idx="54">
                  <c:v>3350.25390625</c:v>
                </c:pt>
                <c:pt idx="55">
                  <c:v>3422.666015625</c:v>
                </c:pt>
                <c:pt idx="56">
                  <c:v>3495.078125</c:v>
                </c:pt>
                <c:pt idx="57">
                  <c:v>3567.490234375</c:v>
                </c:pt>
                <c:pt idx="58">
                  <c:v>3639.90234375</c:v>
                </c:pt>
                <c:pt idx="59">
                  <c:v>3712.314453125</c:v>
                </c:pt>
                <c:pt idx="60">
                  <c:v>3784.7265625</c:v>
                </c:pt>
                <c:pt idx="61">
                  <c:v>3857.138671875</c:v>
                </c:pt>
                <c:pt idx="62">
                  <c:v>3929.55078125</c:v>
                </c:pt>
                <c:pt idx="63">
                  <c:v>4001.962890625</c:v>
                </c:pt>
                <c:pt idx="64">
                  <c:v>4074.375</c:v>
                </c:pt>
                <c:pt idx="65">
                  <c:v>4146.787109375</c:v>
                </c:pt>
                <c:pt idx="66">
                  <c:v>4219.19921875</c:v>
                </c:pt>
                <c:pt idx="67">
                  <c:v>4291.611328125</c:v>
                </c:pt>
                <c:pt idx="68">
                  <c:v>4364.0234375</c:v>
                </c:pt>
                <c:pt idx="69">
                  <c:v>4436.435546875</c:v>
                </c:pt>
                <c:pt idx="70">
                  <c:v>4508.84765625</c:v>
                </c:pt>
                <c:pt idx="71">
                  <c:v>4581.259765625</c:v>
                </c:pt>
                <c:pt idx="72">
                  <c:v>4653.671875</c:v>
                </c:pt>
                <c:pt idx="73">
                  <c:v>4726.083984375</c:v>
                </c:pt>
                <c:pt idx="74">
                  <c:v>4798.49609375</c:v>
                </c:pt>
                <c:pt idx="75">
                  <c:v>4870.908203125</c:v>
                </c:pt>
                <c:pt idx="76">
                  <c:v>4982.3125</c:v>
                </c:pt>
                <c:pt idx="77">
                  <c:v>5056.921875</c:v>
                </c:pt>
                <c:pt idx="78">
                  <c:v>5131.53125</c:v>
                </c:pt>
                <c:pt idx="79">
                  <c:v>5206.140625</c:v>
                </c:pt>
                <c:pt idx="80">
                  <c:v>5280.75</c:v>
                </c:pt>
                <c:pt idx="81">
                  <c:v>5355.359375</c:v>
                </c:pt>
                <c:pt idx="82">
                  <c:v>5429.96875</c:v>
                </c:pt>
                <c:pt idx="83">
                  <c:v>5504.578125</c:v>
                </c:pt>
                <c:pt idx="84">
                  <c:v>5579.1875</c:v>
                </c:pt>
                <c:pt idx="85">
                  <c:v>5653.796875</c:v>
                </c:pt>
                <c:pt idx="86">
                  <c:v>5728.40625</c:v>
                </c:pt>
                <c:pt idx="87">
                  <c:v>5803.015625</c:v>
                </c:pt>
                <c:pt idx="88">
                  <c:v>5877.625</c:v>
                </c:pt>
                <c:pt idx="89">
                  <c:v>5952.234375</c:v>
                </c:pt>
                <c:pt idx="90">
                  <c:v>6026.84375</c:v>
                </c:pt>
                <c:pt idx="91">
                  <c:v>6101.453125</c:v>
                </c:pt>
                <c:pt idx="92">
                  <c:v>6176.0625</c:v>
                </c:pt>
                <c:pt idx="93">
                  <c:v>6250.671875</c:v>
                </c:pt>
                <c:pt idx="94">
                  <c:v>6325.28125</c:v>
                </c:pt>
                <c:pt idx="95">
                  <c:v>6399.890625</c:v>
                </c:pt>
                <c:pt idx="96">
                  <c:v>6474.5</c:v>
                </c:pt>
                <c:pt idx="97">
                  <c:v>6549.109375</c:v>
                </c:pt>
                <c:pt idx="98">
                  <c:v>6623.71875</c:v>
                </c:pt>
                <c:pt idx="99">
                  <c:v>6698.328125</c:v>
                </c:pt>
                <c:pt idx="100">
                  <c:v>6772.9375</c:v>
                </c:pt>
              </c:numCache>
            </c:numRef>
          </c:yVal>
        </c:ser>
        <c:ser>
          <c:idx val="0"/>
          <c:order val="1"/>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0978176"/>
        <c:axId val="110980096"/>
      </c:scatterChart>
      <c:valAx>
        <c:axId val="110978176"/>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0980096"/>
        <c:crosses val="autoZero"/>
        <c:crossBetween val="midCat"/>
      </c:valAx>
      <c:valAx>
        <c:axId val="110980096"/>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0978176"/>
        <c:crosses val="autoZero"/>
        <c:crossBetween val="midCat"/>
      </c:valAx>
    </c:plotArea>
    <c:legend>
      <c:legendPos val="r"/>
      <c:layout/>
    </c:legend>
    <c:plotVisOnly val="1"/>
  </c:chart>
  <c:printSettings>
    <c:headerFooter/>
    <c:pageMargins b="0.75000000000000411" l="0.70000000000000062" r="0.70000000000000062" t="0.75000000000000411"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2</a:t>
            </a:r>
          </a:p>
        </c:rich>
      </c:tx>
      <c:layout/>
    </c:title>
    <c:plotArea>
      <c:layout/>
      <c:scatterChart>
        <c:scatterStyle val="lineMarker"/>
        <c:ser>
          <c:idx val="1"/>
          <c:order val="1"/>
          <c:tx>
            <c:strRef>
              <c:f>PR_BANKS!$V$10</c:f>
              <c:strCache>
                <c:ptCount val="1"/>
                <c:pt idx="0">
                  <c:v>Bank2 (TDK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PR_BANKS!$C$25:$C$125</c:f>
              <c:numCache>
                <c:formatCode>General</c:formatCode>
                <c:ptCount val="101"/>
                <c:pt idx="0">
                  <c:v>352</c:v>
                </c:pt>
                <c:pt idx="1">
                  <c:v>448.58203125</c:v>
                </c:pt>
                <c:pt idx="2">
                  <c:v>545.1640625</c:v>
                </c:pt>
                <c:pt idx="3">
                  <c:v>641.74609375</c:v>
                </c:pt>
                <c:pt idx="4">
                  <c:v>738.328125</c:v>
                </c:pt>
                <c:pt idx="5">
                  <c:v>834.91015625</c:v>
                </c:pt>
                <c:pt idx="6">
                  <c:v>931.4921875</c:v>
                </c:pt>
                <c:pt idx="7">
                  <c:v>1028.07421875</c:v>
                </c:pt>
                <c:pt idx="8">
                  <c:v>1124.65625</c:v>
                </c:pt>
                <c:pt idx="9">
                  <c:v>1221.23828125</c:v>
                </c:pt>
                <c:pt idx="10">
                  <c:v>1317.8203125</c:v>
                </c:pt>
                <c:pt idx="11">
                  <c:v>1414.40234375</c:v>
                </c:pt>
                <c:pt idx="12">
                  <c:v>1510.984375</c:v>
                </c:pt>
                <c:pt idx="13">
                  <c:v>1212.19921875</c:v>
                </c:pt>
                <c:pt idx="14">
                  <c:v>1289.4453125</c:v>
                </c:pt>
                <c:pt idx="15">
                  <c:v>1366.69140625</c:v>
                </c:pt>
                <c:pt idx="16">
                  <c:v>1443.9375</c:v>
                </c:pt>
                <c:pt idx="17">
                  <c:v>1521.18359375</c:v>
                </c:pt>
                <c:pt idx="18">
                  <c:v>1598.4296875</c:v>
                </c:pt>
                <c:pt idx="19">
                  <c:v>1675.67578125</c:v>
                </c:pt>
                <c:pt idx="20">
                  <c:v>1752.921875</c:v>
                </c:pt>
                <c:pt idx="21">
                  <c:v>1830.16796875</c:v>
                </c:pt>
                <c:pt idx="22">
                  <c:v>1907.4140625</c:v>
                </c:pt>
                <c:pt idx="23">
                  <c:v>1984.66015625</c:v>
                </c:pt>
                <c:pt idx="24">
                  <c:v>2061.90625</c:v>
                </c:pt>
                <c:pt idx="25">
                  <c:v>2139.15234375</c:v>
                </c:pt>
                <c:pt idx="26">
                  <c:v>1654.2578125</c:v>
                </c:pt>
                <c:pt idx="27">
                  <c:v>1708.65234375</c:v>
                </c:pt>
                <c:pt idx="28">
                  <c:v>1763.046875</c:v>
                </c:pt>
                <c:pt idx="29">
                  <c:v>1817.44140625</c:v>
                </c:pt>
                <c:pt idx="30">
                  <c:v>1871.8359375</c:v>
                </c:pt>
                <c:pt idx="31">
                  <c:v>1926.23046875</c:v>
                </c:pt>
                <c:pt idx="32">
                  <c:v>1980.625</c:v>
                </c:pt>
                <c:pt idx="33">
                  <c:v>2035.01953125</c:v>
                </c:pt>
                <c:pt idx="34">
                  <c:v>2089.4140625</c:v>
                </c:pt>
                <c:pt idx="35">
                  <c:v>2143.80859375</c:v>
                </c:pt>
                <c:pt idx="36">
                  <c:v>2198.203125</c:v>
                </c:pt>
                <c:pt idx="37">
                  <c:v>2252.59765625</c:v>
                </c:pt>
                <c:pt idx="38">
                  <c:v>2306.9921875</c:v>
                </c:pt>
                <c:pt idx="39">
                  <c:v>2361.38671875</c:v>
                </c:pt>
                <c:pt idx="40">
                  <c:v>2415.78125</c:v>
                </c:pt>
                <c:pt idx="41">
                  <c:v>2470.17578125</c:v>
                </c:pt>
                <c:pt idx="42">
                  <c:v>2524.5703125</c:v>
                </c:pt>
                <c:pt idx="43">
                  <c:v>2578.96484375</c:v>
                </c:pt>
                <c:pt idx="44">
                  <c:v>2633.359375</c:v>
                </c:pt>
                <c:pt idx="45">
                  <c:v>2687.75390625</c:v>
                </c:pt>
                <c:pt idx="46">
                  <c:v>2742.1484375</c:v>
                </c:pt>
                <c:pt idx="47">
                  <c:v>2796.54296875</c:v>
                </c:pt>
                <c:pt idx="48">
                  <c:v>2850.9375</c:v>
                </c:pt>
                <c:pt idx="49">
                  <c:v>2905.33203125</c:v>
                </c:pt>
                <c:pt idx="50">
                  <c:v>2959.7265625</c:v>
                </c:pt>
                <c:pt idx="51">
                  <c:v>3158.484375</c:v>
                </c:pt>
                <c:pt idx="52">
                  <c:v>3226.0625</c:v>
                </c:pt>
                <c:pt idx="53">
                  <c:v>3293.640625</c:v>
                </c:pt>
                <c:pt idx="54">
                  <c:v>3361.21875</c:v>
                </c:pt>
                <c:pt idx="55">
                  <c:v>3428.796875</c:v>
                </c:pt>
                <c:pt idx="56">
                  <c:v>3496.375</c:v>
                </c:pt>
                <c:pt idx="57">
                  <c:v>3563.953125</c:v>
                </c:pt>
                <c:pt idx="58">
                  <c:v>3631.53125</c:v>
                </c:pt>
                <c:pt idx="59">
                  <c:v>3699.109375</c:v>
                </c:pt>
                <c:pt idx="60">
                  <c:v>3766.6875</c:v>
                </c:pt>
                <c:pt idx="61">
                  <c:v>3834.265625</c:v>
                </c:pt>
                <c:pt idx="62">
                  <c:v>3901.84375</c:v>
                </c:pt>
                <c:pt idx="63">
                  <c:v>3969.421875</c:v>
                </c:pt>
                <c:pt idx="64">
                  <c:v>4037</c:v>
                </c:pt>
                <c:pt idx="65">
                  <c:v>4104.578125</c:v>
                </c:pt>
                <c:pt idx="66">
                  <c:v>4172.15625</c:v>
                </c:pt>
                <c:pt idx="67">
                  <c:v>4239.734375</c:v>
                </c:pt>
                <c:pt idx="68">
                  <c:v>4307.3125</c:v>
                </c:pt>
                <c:pt idx="69">
                  <c:v>4374.890625</c:v>
                </c:pt>
                <c:pt idx="70">
                  <c:v>4442.46875</c:v>
                </c:pt>
                <c:pt idx="71">
                  <c:v>4510.046875</c:v>
                </c:pt>
                <c:pt idx="72">
                  <c:v>4577.625</c:v>
                </c:pt>
                <c:pt idx="73">
                  <c:v>4645.203125</c:v>
                </c:pt>
                <c:pt idx="74">
                  <c:v>4712.78125</c:v>
                </c:pt>
                <c:pt idx="75">
                  <c:v>4780.359375</c:v>
                </c:pt>
                <c:pt idx="76">
                  <c:v>4985.109375</c:v>
                </c:pt>
                <c:pt idx="77">
                  <c:v>5060.59765625</c:v>
                </c:pt>
                <c:pt idx="78">
                  <c:v>5136.0859375</c:v>
                </c:pt>
                <c:pt idx="79">
                  <c:v>5211.57421875</c:v>
                </c:pt>
                <c:pt idx="80">
                  <c:v>5287.0625</c:v>
                </c:pt>
                <c:pt idx="81">
                  <c:v>5362.55078125</c:v>
                </c:pt>
                <c:pt idx="82">
                  <c:v>5438.0390625</c:v>
                </c:pt>
                <c:pt idx="83">
                  <c:v>5513.52734375</c:v>
                </c:pt>
                <c:pt idx="84">
                  <c:v>5589.015625</c:v>
                </c:pt>
                <c:pt idx="85">
                  <c:v>5664.50390625</c:v>
                </c:pt>
                <c:pt idx="86">
                  <c:v>5739.9921875</c:v>
                </c:pt>
                <c:pt idx="87">
                  <c:v>5815.48046875</c:v>
                </c:pt>
                <c:pt idx="88">
                  <c:v>5890.96875</c:v>
                </c:pt>
                <c:pt idx="89">
                  <c:v>5966.45703125</c:v>
                </c:pt>
                <c:pt idx="90">
                  <c:v>6041.9453125</c:v>
                </c:pt>
                <c:pt idx="91">
                  <c:v>6117.43359375</c:v>
                </c:pt>
                <c:pt idx="92">
                  <c:v>6192.921875</c:v>
                </c:pt>
                <c:pt idx="93">
                  <c:v>6268.41015625</c:v>
                </c:pt>
                <c:pt idx="94">
                  <c:v>6343.8984375</c:v>
                </c:pt>
                <c:pt idx="95">
                  <c:v>6419.38671875</c:v>
                </c:pt>
                <c:pt idx="96">
                  <c:v>6494.875</c:v>
                </c:pt>
                <c:pt idx="97">
                  <c:v>6570.36328125</c:v>
                </c:pt>
                <c:pt idx="98">
                  <c:v>6645.8515625</c:v>
                </c:pt>
                <c:pt idx="99">
                  <c:v>6721.33984375</c:v>
                </c:pt>
                <c:pt idx="100">
                  <c:v>6796.828125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1026176"/>
        <c:axId val="111028096"/>
      </c:scatterChart>
      <c:valAx>
        <c:axId val="111026176"/>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1028096"/>
        <c:crosses val="autoZero"/>
        <c:crossBetween val="midCat"/>
      </c:valAx>
      <c:valAx>
        <c:axId val="111028096"/>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1026176"/>
        <c:crosses val="autoZero"/>
        <c:crossBetween val="midCat"/>
      </c:valAx>
    </c:plotArea>
    <c:legend>
      <c:legendPos val="r"/>
      <c:layout/>
    </c:legend>
    <c:plotVisOnly val="1"/>
  </c:chart>
  <c:printSettings>
    <c:headerFooter/>
    <c:pageMargins b="0.75000000000000433" l="0.70000000000000062" r="0.70000000000000062" t="0.75000000000000433"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3</a:t>
            </a:r>
          </a:p>
        </c:rich>
      </c:tx>
      <c:layout/>
    </c:title>
    <c:plotArea>
      <c:layout/>
      <c:scatterChart>
        <c:scatterStyle val="lineMarker"/>
        <c:ser>
          <c:idx val="1"/>
          <c:order val="1"/>
          <c:tx>
            <c:strRef>
              <c:f>PR_BANKS!$V$11</c:f>
              <c:strCache>
                <c:ptCount val="1"/>
                <c:pt idx="0">
                  <c:v>Bank3 (Vishay Rx Coil)</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PR_BANKS!$D$25:$D$125</c:f>
              <c:numCache>
                <c:formatCode>General</c:formatCode>
                <c:ptCount val="101"/>
                <c:pt idx="0">
                  <c:v>400</c:v>
                </c:pt>
                <c:pt idx="1">
                  <c:v>496.58203125</c:v>
                </c:pt>
                <c:pt idx="2">
                  <c:v>593.1640625</c:v>
                </c:pt>
                <c:pt idx="3">
                  <c:v>689.74609375</c:v>
                </c:pt>
                <c:pt idx="4">
                  <c:v>786.328125</c:v>
                </c:pt>
                <c:pt idx="5">
                  <c:v>882.91015625</c:v>
                </c:pt>
                <c:pt idx="6">
                  <c:v>979.4921875</c:v>
                </c:pt>
                <c:pt idx="7">
                  <c:v>1076.07421875</c:v>
                </c:pt>
                <c:pt idx="8">
                  <c:v>1172.65625</c:v>
                </c:pt>
                <c:pt idx="9">
                  <c:v>1269.23828125</c:v>
                </c:pt>
                <c:pt idx="10">
                  <c:v>1365.8203125</c:v>
                </c:pt>
                <c:pt idx="11">
                  <c:v>1462.40234375</c:v>
                </c:pt>
                <c:pt idx="12">
                  <c:v>1558.984375</c:v>
                </c:pt>
                <c:pt idx="13">
                  <c:v>1207.625</c:v>
                </c:pt>
                <c:pt idx="14">
                  <c:v>1285.75</c:v>
                </c:pt>
                <c:pt idx="15">
                  <c:v>1363.875</c:v>
                </c:pt>
                <c:pt idx="16">
                  <c:v>1442</c:v>
                </c:pt>
                <c:pt idx="17">
                  <c:v>1520.125</c:v>
                </c:pt>
                <c:pt idx="18">
                  <c:v>1598.25</c:v>
                </c:pt>
                <c:pt idx="19">
                  <c:v>1676.375</c:v>
                </c:pt>
                <c:pt idx="20">
                  <c:v>1754.5</c:v>
                </c:pt>
                <c:pt idx="21">
                  <c:v>1832.625</c:v>
                </c:pt>
                <c:pt idx="22">
                  <c:v>1910.75</c:v>
                </c:pt>
                <c:pt idx="23">
                  <c:v>1988.875</c:v>
                </c:pt>
                <c:pt idx="24">
                  <c:v>2067</c:v>
                </c:pt>
                <c:pt idx="25">
                  <c:v>2145.125</c:v>
                </c:pt>
                <c:pt idx="26">
                  <c:v>1683.9609375</c:v>
                </c:pt>
                <c:pt idx="27">
                  <c:v>1740.11328125</c:v>
                </c:pt>
                <c:pt idx="28">
                  <c:v>1796.265625</c:v>
                </c:pt>
                <c:pt idx="29">
                  <c:v>1852.41796875</c:v>
                </c:pt>
                <c:pt idx="30">
                  <c:v>1908.5703125</c:v>
                </c:pt>
                <c:pt idx="31">
                  <c:v>1964.72265625</c:v>
                </c:pt>
                <c:pt idx="32">
                  <c:v>2020.875</c:v>
                </c:pt>
                <c:pt idx="33">
                  <c:v>2077.02734375</c:v>
                </c:pt>
                <c:pt idx="34">
                  <c:v>2133.1796875</c:v>
                </c:pt>
                <c:pt idx="35">
                  <c:v>2189.33203125</c:v>
                </c:pt>
                <c:pt idx="36">
                  <c:v>2245.484375</c:v>
                </c:pt>
                <c:pt idx="37">
                  <c:v>2301.63671875</c:v>
                </c:pt>
                <c:pt idx="38">
                  <c:v>2357.7890625</c:v>
                </c:pt>
                <c:pt idx="39">
                  <c:v>2413.94140625</c:v>
                </c:pt>
                <c:pt idx="40">
                  <c:v>2470.09375</c:v>
                </c:pt>
                <c:pt idx="41">
                  <c:v>2526.24609375</c:v>
                </c:pt>
                <c:pt idx="42">
                  <c:v>2582.3984375</c:v>
                </c:pt>
                <c:pt idx="43">
                  <c:v>2638.55078125</c:v>
                </c:pt>
                <c:pt idx="44">
                  <c:v>2694.703125</c:v>
                </c:pt>
                <c:pt idx="45">
                  <c:v>2750.85546875</c:v>
                </c:pt>
                <c:pt idx="46">
                  <c:v>2807.0078125</c:v>
                </c:pt>
                <c:pt idx="47">
                  <c:v>2863.16015625</c:v>
                </c:pt>
                <c:pt idx="48">
                  <c:v>2919.3125</c:v>
                </c:pt>
                <c:pt idx="49">
                  <c:v>2975.46484375</c:v>
                </c:pt>
                <c:pt idx="50">
                  <c:v>3031.6171875</c:v>
                </c:pt>
                <c:pt idx="51">
                  <c:v>3206.484375</c:v>
                </c:pt>
                <c:pt idx="52">
                  <c:v>3274.0625</c:v>
                </c:pt>
                <c:pt idx="53">
                  <c:v>3341.640625</c:v>
                </c:pt>
                <c:pt idx="54">
                  <c:v>3409.21875</c:v>
                </c:pt>
                <c:pt idx="55">
                  <c:v>3476.796875</c:v>
                </c:pt>
                <c:pt idx="56">
                  <c:v>3544.375</c:v>
                </c:pt>
                <c:pt idx="57">
                  <c:v>3611.953125</c:v>
                </c:pt>
                <c:pt idx="58">
                  <c:v>3679.53125</c:v>
                </c:pt>
                <c:pt idx="59">
                  <c:v>3747.109375</c:v>
                </c:pt>
                <c:pt idx="60">
                  <c:v>3814.6875</c:v>
                </c:pt>
                <c:pt idx="61">
                  <c:v>3882.265625</c:v>
                </c:pt>
                <c:pt idx="62">
                  <c:v>3949.84375</c:v>
                </c:pt>
                <c:pt idx="63">
                  <c:v>4017.421875</c:v>
                </c:pt>
                <c:pt idx="64">
                  <c:v>4085</c:v>
                </c:pt>
                <c:pt idx="65">
                  <c:v>4152.578125</c:v>
                </c:pt>
                <c:pt idx="66">
                  <c:v>4220.15625</c:v>
                </c:pt>
                <c:pt idx="67">
                  <c:v>4287.734375</c:v>
                </c:pt>
                <c:pt idx="68">
                  <c:v>4355.3125</c:v>
                </c:pt>
                <c:pt idx="69">
                  <c:v>4422.890625</c:v>
                </c:pt>
                <c:pt idx="70">
                  <c:v>4490.46875</c:v>
                </c:pt>
                <c:pt idx="71">
                  <c:v>4558.046875</c:v>
                </c:pt>
                <c:pt idx="72">
                  <c:v>4625.625</c:v>
                </c:pt>
                <c:pt idx="73">
                  <c:v>4693.203125</c:v>
                </c:pt>
                <c:pt idx="74">
                  <c:v>4760.78125</c:v>
                </c:pt>
                <c:pt idx="75">
                  <c:v>4828.359375</c:v>
                </c:pt>
                <c:pt idx="76">
                  <c:v>4998.3125</c:v>
                </c:pt>
                <c:pt idx="77">
                  <c:v>5072.921875</c:v>
                </c:pt>
                <c:pt idx="78">
                  <c:v>5147.53125</c:v>
                </c:pt>
                <c:pt idx="79">
                  <c:v>5222.140625</c:v>
                </c:pt>
                <c:pt idx="80">
                  <c:v>5296.75</c:v>
                </c:pt>
                <c:pt idx="81">
                  <c:v>5371.359375</c:v>
                </c:pt>
                <c:pt idx="82">
                  <c:v>5445.96875</c:v>
                </c:pt>
                <c:pt idx="83">
                  <c:v>5520.578125</c:v>
                </c:pt>
                <c:pt idx="84">
                  <c:v>5595.1875</c:v>
                </c:pt>
                <c:pt idx="85">
                  <c:v>5669.796875</c:v>
                </c:pt>
                <c:pt idx="86">
                  <c:v>5744.40625</c:v>
                </c:pt>
                <c:pt idx="87">
                  <c:v>5819.015625</c:v>
                </c:pt>
                <c:pt idx="88">
                  <c:v>5893.625</c:v>
                </c:pt>
                <c:pt idx="89">
                  <c:v>5968.234375</c:v>
                </c:pt>
                <c:pt idx="90">
                  <c:v>6042.84375</c:v>
                </c:pt>
                <c:pt idx="91">
                  <c:v>6117.453125</c:v>
                </c:pt>
                <c:pt idx="92">
                  <c:v>6192.0625</c:v>
                </c:pt>
                <c:pt idx="93">
                  <c:v>6266.671875</c:v>
                </c:pt>
                <c:pt idx="94">
                  <c:v>6341.28125</c:v>
                </c:pt>
                <c:pt idx="95">
                  <c:v>6415.890625</c:v>
                </c:pt>
                <c:pt idx="96">
                  <c:v>6490.5</c:v>
                </c:pt>
                <c:pt idx="97">
                  <c:v>6565.109375</c:v>
                </c:pt>
                <c:pt idx="98">
                  <c:v>6639.71875</c:v>
                </c:pt>
                <c:pt idx="99">
                  <c:v>6714.328125</c:v>
                </c:pt>
                <c:pt idx="100">
                  <c:v>6788.9375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1061632"/>
        <c:axId val="111067904"/>
      </c:scatterChart>
      <c:valAx>
        <c:axId val="111061632"/>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1067904"/>
        <c:crosses val="autoZero"/>
        <c:crossBetween val="midCat"/>
      </c:valAx>
      <c:valAx>
        <c:axId val="111067904"/>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1061632"/>
        <c:crosses val="autoZero"/>
        <c:crossBetween val="midCat"/>
      </c:valAx>
    </c:plotArea>
    <c:legend>
      <c:legendPos val="r"/>
      <c:layout/>
    </c:legend>
    <c:plotVisOnly val="1"/>
  </c:chart>
  <c:printSettings>
    <c:headerFooter/>
    <c:pageMargins b="0.75000000000000433" l="0.70000000000000062" r="0.70000000000000062" t="0.75000000000000433"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4</a:t>
            </a:r>
          </a:p>
        </c:rich>
      </c:tx>
      <c:layout/>
    </c:title>
    <c:plotArea>
      <c:layout/>
      <c:scatterChart>
        <c:scatterStyle val="lineMarker"/>
        <c:ser>
          <c:idx val="1"/>
          <c:order val="1"/>
          <c:tx>
            <c:strRef>
              <c:f>PR_BANKS!$V$12</c:f>
              <c:strCache>
                <c:ptCount val="1"/>
                <c:pt idx="0">
                  <c:v>Bank4</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PR_BANKS!$E$25:$E$125</c:f>
              <c:numCache>
                <c:formatCode>General</c:formatCode>
                <c:ptCount val="101"/>
                <c:pt idx="0">
                  <c:v>880</c:v>
                </c:pt>
                <c:pt idx="1">
                  <c:v>985.37109375</c:v>
                </c:pt>
                <c:pt idx="2">
                  <c:v>1090.7421875</c:v>
                </c:pt>
                <c:pt idx="3">
                  <c:v>1196.11328125</c:v>
                </c:pt>
                <c:pt idx="4">
                  <c:v>1301.484375</c:v>
                </c:pt>
                <c:pt idx="5">
                  <c:v>1406.85546875</c:v>
                </c:pt>
                <c:pt idx="6">
                  <c:v>1512.2265625</c:v>
                </c:pt>
                <c:pt idx="7">
                  <c:v>1617.59765625</c:v>
                </c:pt>
                <c:pt idx="8">
                  <c:v>1722.96875</c:v>
                </c:pt>
                <c:pt idx="9">
                  <c:v>1828.33984375</c:v>
                </c:pt>
                <c:pt idx="10">
                  <c:v>1933.7109375</c:v>
                </c:pt>
                <c:pt idx="11">
                  <c:v>2039.08203125</c:v>
                </c:pt>
                <c:pt idx="12">
                  <c:v>2144.453125</c:v>
                </c:pt>
                <c:pt idx="13">
                  <c:v>1918.515625</c:v>
                </c:pt>
                <c:pt idx="14">
                  <c:v>1986.09375</c:v>
                </c:pt>
                <c:pt idx="15">
                  <c:v>2053.671875</c:v>
                </c:pt>
                <c:pt idx="16">
                  <c:v>2121.25</c:v>
                </c:pt>
                <c:pt idx="17">
                  <c:v>2188.828125</c:v>
                </c:pt>
                <c:pt idx="18">
                  <c:v>2256.40625</c:v>
                </c:pt>
                <c:pt idx="19">
                  <c:v>2323.984375</c:v>
                </c:pt>
                <c:pt idx="20">
                  <c:v>2391.5625</c:v>
                </c:pt>
                <c:pt idx="21">
                  <c:v>2459.140625</c:v>
                </c:pt>
                <c:pt idx="22">
                  <c:v>2526.71875</c:v>
                </c:pt>
                <c:pt idx="23">
                  <c:v>2594.296875</c:v>
                </c:pt>
                <c:pt idx="24">
                  <c:v>2661.875</c:v>
                </c:pt>
                <c:pt idx="25">
                  <c:v>2729.453125</c:v>
                </c:pt>
                <c:pt idx="26">
                  <c:v>2198.27734375</c:v>
                </c:pt>
                <c:pt idx="27">
                  <c:v>2249.595703125</c:v>
                </c:pt>
                <c:pt idx="28">
                  <c:v>2300.9140625</c:v>
                </c:pt>
                <c:pt idx="29">
                  <c:v>2352.232421875</c:v>
                </c:pt>
                <c:pt idx="30">
                  <c:v>2403.55078125</c:v>
                </c:pt>
                <c:pt idx="31">
                  <c:v>2454.869140625</c:v>
                </c:pt>
                <c:pt idx="32">
                  <c:v>2506.1875</c:v>
                </c:pt>
                <c:pt idx="33">
                  <c:v>2557.505859375</c:v>
                </c:pt>
                <c:pt idx="34">
                  <c:v>2608.82421875</c:v>
                </c:pt>
                <c:pt idx="35">
                  <c:v>2660.142578125</c:v>
                </c:pt>
                <c:pt idx="36">
                  <c:v>2711.4609375</c:v>
                </c:pt>
                <c:pt idx="37">
                  <c:v>2762.779296875</c:v>
                </c:pt>
                <c:pt idx="38">
                  <c:v>2814.09765625</c:v>
                </c:pt>
                <c:pt idx="39">
                  <c:v>2865.416015625</c:v>
                </c:pt>
                <c:pt idx="40">
                  <c:v>2916.734375</c:v>
                </c:pt>
                <c:pt idx="41">
                  <c:v>2968.052734375</c:v>
                </c:pt>
                <c:pt idx="42">
                  <c:v>3019.37109375</c:v>
                </c:pt>
                <c:pt idx="43">
                  <c:v>3070.689453125</c:v>
                </c:pt>
                <c:pt idx="44">
                  <c:v>3122.0078125</c:v>
                </c:pt>
                <c:pt idx="45">
                  <c:v>3173.326171875</c:v>
                </c:pt>
                <c:pt idx="46">
                  <c:v>3224.64453125</c:v>
                </c:pt>
                <c:pt idx="47">
                  <c:v>3275.962890625</c:v>
                </c:pt>
                <c:pt idx="48">
                  <c:v>3327.28125</c:v>
                </c:pt>
                <c:pt idx="49">
                  <c:v>3378.599609375</c:v>
                </c:pt>
                <c:pt idx="50">
                  <c:v>3429.91796875</c:v>
                </c:pt>
                <c:pt idx="51">
                  <c:v>3331.126953125</c:v>
                </c:pt>
                <c:pt idx="52">
                  <c:v>3392.9921875</c:v>
                </c:pt>
                <c:pt idx="53">
                  <c:v>3454.857421875</c:v>
                </c:pt>
                <c:pt idx="54">
                  <c:v>3516.72265625</c:v>
                </c:pt>
                <c:pt idx="55">
                  <c:v>3578.587890625</c:v>
                </c:pt>
                <c:pt idx="56">
                  <c:v>3640.453125</c:v>
                </c:pt>
                <c:pt idx="57">
                  <c:v>3702.318359375</c:v>
                </c:pt>
                <c:pt idx="58">
                  <c:v>3764.18359375</c:v>
                </c:pt>
                <c:pt idx="59">
                  <c:v>3826.048828125</c:v>
                </c:pt>
                <c:pt idx="60">
                  <c:v>3887.9140625</c:v>
                </c:pt>
                <c:pt idx="61">
                  <c:v>3949.779296875</c:v>
                </c:pt>
                <c:pt idx="62">
                  <c:v>4011.64453125</c:v>
                </c:pt>
                <c:pt idx="63">
                  <c:v>4073.509765625</c:v>
                </c:pt>
                <c:pt idx="64">
                  <c:v>4135.375</c:v>
                </c:pt>
                <c:pt idx="65">
                  <c:v>4197.240234375</c:v>
                </c:pt>
                <c:pt idx="66">
                  <c:v>4259.10546875</c:v>
                </c:pt>
                <c:pt idx="67">
                  <c:v>4320.970703125</c:v>
                </c:pt>
                <c:pt idx="68">
                  <c:v>4382.8359375</c:v>
                </c:pt>
                <c:pt idx="69">
                  <c:v>4444.701171875</c:v>
                </c:pt>
                <c:pt idx="70">
                  <c:v>4506.56640625</c:v>
                </c:pt>
                <c:pt idx="71">
                  <c:v>4568.431640625</c:v>
                </c:pt>
                <c:pt idx="72">
                  <c:v>4630.296875</c:v>
                </c:pt>
                <c:pt idx="73">
                  <c:v>4692.162109375</c:v>
                </c:pt>
                <c:pt idx="74">
                  <c:v>4754.02734375</c:v>
                </c:pt>
                <c:pt idx="75">
                  <c:v>4815.892578125</c:v>
                </c:pt>
                <c:pt idx="76">
                  <c:v>4877.7578125</c:v>
                </c:pt>
                <c:pt idx="77">
                  <c:v>4939.623046875</c:v>
                </c:pt>
                <c:pt idx="78">
                  <c:v>5001.48828125</c:v>
                </c:pt>
                <c:pt idx="79">
                  <c:v>5063.353515625</c:v>
                </c:pt>
                <c:pt idx="80">
                  <c:v>5125.21875</c:v>
                </c:pt>
                <c:pt idx="81">
                  <c:v>5187.083984375</c:v>
                </c:pt>
                <c:pt idx="82">
                  <c:v>5248.94921875</c:v>
                </c:pt>
                <c:pt idx="83">
                  <c:v>5310.814453125</c:v>
                </c:pt>
                <c:pt idx="84">
                  <c:v>5372.6796875</c:v>
                </c:pt>
                <c:pt idx="85">
                  <c:v>5434.544921875</c:v>
                </c:pt>
                <c:pt idx="86">
                  <c:v>5496.41015625</c:v>
                </c:pt>
                <c:pt idx="87">
                  <c:v>5558.275390625</c:v>
                </c:pt>
                <c:pt idx="88">
                  <c:v>5620.140625</c:v>
                </c:pt>
                <c:pt idx="89">
                  <c:v>5682.005859375</c:v>
                </c:pt>
                <c:pt idx="90">
                  <c:v>5743.87109375</c:v>
                </c:pt>
                <c:pt idx="91">
                  <c:v>5805.736328125</c:v>
                </c:pt>
                <c:pt idx="92">
                  <c:v>5867.6015625</c:v>
                </c:pt>
                <c:pt idx="93">
                  <c:v>5929.466796875</c:v>
                </c:pt>
                <c:pt idx="94">
                  <c:v>5991.33203125</c:v>
                </c:pt>
                <c:pt idx="95">
                  <c:v>6053.197265625</c:v>
                </c:pt>
                <c:pt idx="96">
                  <c:v>6115.0625</c:v>
                </c:pt>
                <c:pt idx="97">
                  <c:v>6176.927734375</c:v>
                </c:pt>
                <c:pt idx="98">
                  <c:v>6238.79296875</c:v>
                </c:pt>
                <c:pt idx="99">
                  <c:v>6300.658203125</c:v>
                </c:pt>
                <c:pt idx="100">
                  <c:v>6362.5234375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2174592"/>
        <c:axId val="112176512"/>
      </c:scatterChart>
      <c:valAx>
        <c:axId val="112174592"/>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2176512"/>
        <c:crosses val="autoZero"/>
        <c:crossBetween val="midCat"/>
      </c:valAx>
      <c:valAx>
        <c:axId val="112176512"/>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2174592"/>
        <c:crosses val="autoZero"/>
        <c:crossBetween val="midCat"/>
      </c:valAx>
    </c:plotArea>
    <c:legend>
      <c:legendPos val="r"/>
      <c:layout/>
    </c:legend>
    <c:plotVisOnly val="1"/>
  </c:chart>
  <c:printSettings>
    <c:headerFooter/>
    <c:pageMargins b="0.75000000000000433" l="0.70000000000000062" r="0.70000000000000062" t="0.75000000000000433"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7</a:t>
            </a:r>
          </a:p>
        </c:rich>
      </c:tx>
      <c:layout/>
    </c:title>
    <c:plotArea>
      <c:layout/>
      <c:scatterChart>
        <c:scatterStyle val="lineMarker"/>
        <c:ser>
          <c:idx val="1"/>
          <c:order val="1"/>
          <c:tx>
            <c:strRef>
              <c:f>PR_BANKS!$V$15</c:f>
              <c:strCache>
                <c:ptCount val="1"/>
                <c:pt idx="0">
                  <c:v>Bank7</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PR_BANKS!$H$25:$H$125</c:f>
              <c:numCache>
                <c:formatCode>General</c:formatCode>
                <c:ptCount val="101"/>
                <c:pt idx="0">
                  <c:v>816</c:v>
                </c:pt>
                <c:pt idx="1">
                  <c:v>921.810546875</c:v>
                </c:pt>
                <c:pt idx="2">
                  <c:v>1027.62109375</c:v>
                </c:pt>
                <c:pt idx="3">
                  <c:v>1133.431640625</c:v>
                </c:pt>
                <c:pt idx="4">
                  <c:v>1239.2421875</c:v>
                </c:pt>
                <c:pt idx="5">
                  <c:v>1345.052734375</c:v>
                </c:pt>
                <c:pt idx="6">
                  <c:v>1450.86328125</c:v>
                </c:pt>
                <c:pt idx="7">
                  <c:v>1556.673828125</c:v>
                </c:pt>
                <c:pt idx="8">
                  <c:v>1662.484375</c:v>
                </c:pt>
                <c:pt idx="9">
                  <c:v>1768.294921875</c:v>
                </c:pt>
                <c:pt idx="10">
                  <c:v>1874.10546875</c:v>
                </c:pt>
                <c:pt idx="11">
                  <c:v>1979.916015625</c:v>
                </c:pt>
                <c:pt idx="12">
                  <c:v>2085.7265625</c:v>
                </c:pt>
                <c:pt idx="13">
                  <c:v>1825.912109375</c:v>
                </c:pt>
                <c:pt idx="14">
                  <c:v>1903.59765625</c:v>
                </c:pt>
                <c:pt idx="15">
                  <c:v>1981.283203125</c:v>
                </c:pt>
                <c:pt idx="16">
                  <c:v>2058.96875</c:v>
                </c:pt>
                <c:pt idx="17">
                  <c:v>2136.654296875</c:v>
                </c:pt>
                <c:pt idx="18">
                  <c:v>2214.33984375</c:v>
                </c:pt>
                <c:pt idx="19">
                  <c:v>2292.025390625</c:v>
                </c:pt>
                <c:pt idx="20">
                  <c:v>2369.7109375</c:v>
                </c:pt>
                <c:pt idx="21">
                  <c:v>2447.396484375</c:v>
                </c:pt>
                <c:pt idx="22">
                  <c:v>2525.08203125</c:v>
                </c:pt>
                <c:pt idx="23">
                  <c:v>2602.767578125</c:v>
                </c:pt>
                <c:pt idx="24">
                  <c:v>2680.453125</c:v>
                </c:pt>
                <c:pt idx="25">
                  <c:v>2758.138671875</c:v>
                </c:pt>
                <c:pt idx="26">
                  <c:v>2154.8125</c:v>
                </c:pt>
                <c:pt idx="27">
                  <c:v>2211.84375</c:v>
                </c:pt>
                <c:pt idx="28">
                  <c:v>2268.875</c:v>
                </c:pt>
                <c:pt idx="29">
                  <c:v>2325.90625</c:v>
                </c:pt>
                <c:pt idx="30">
                  <c:v>2382.9375</c:v>
                </c:pt>
                <c:pt idx="31">
                  <c:v>2439.96875</c:v>
                </c:pt>
                <c:pt idx="32">
                  <c:v>2497</c:v>
                </c:pt>
                <c:pt idx="33">
                  <c:v>2554.03125</c:v>
                </c:pt>
                <c:pt idx="34">
                  <c:v>2611.0625</c:v>
                </c:pt>
                <c:pt idx="35">
                  <c:v>2668.09375</c:v>
                </c:pt>
                <c:pt idx="36">
                  <c:v>2725.125</c:v>
                </c:pt>
                <c:pt idx="37">
                  <c:v>2782.15625</c:v>
                </c:pt>
                <c:pt idx="38">
                  <c:v>2839.1875</c:v>
                </c:pt>
                <c:pt idx="39">
                  <c:v>2896.21875</c:v>
                </c:pt>
                <c:pt idx="40">
                  <c:v>2953.25</c:v>
                </c:pt>
                <c:pt idx="41">
                  <c:v>3010.28125</c:v>
                </c:pt>
                <c:pt idx="42">
                  <c:v>3067.3125</c:v>
                </c:pt>
                <c:pt idx="43">
                  <c:v>3124.34375</c:v>
                </c:pt>
                <c:pt idx="44">
                  <c:v>3181.375</c:v>
                </c:pt>
                <c:pt idx="45">
                  <c:v>3238.40625</c:v>
                </c:pt>
                <c:pt idx="46">
                  <c:v>3295.4375</c:v>
                </c:pt>
                <c:pt idx="47">
                  <c:v>3352.46875</c:v>
                </c:pt>
                <c:pt idx="48">
                  <c:v>3409.5</c:v>
                </c:pt>
                <c:pt idx="49">
                  <c:v>3466.53125</c:v>
                </c:pt>
                <c:pt idx="50">
                  <c:v>3523.5625</c:v>
                </c:pt>
                <c:pt idx="51">
                  <c:v>3602.9453125</c:v>
                </c:pt>
                <c:pt idx="52">
                  <c:v>3658.21875</c:v>
                </c:pt>
                <c:pt idx="53">
                  <c:v>3713.4921875</c:v>
                </c:pt>
                <c:pt idx="54">
                  <c:v>3768.765625</c:v>
                </c:pt>
                <c:pt idx="55">
                  <c:v>3824.0390625</c:v>
                </c:pt>
                <c:pt idx="56">
                  <c:v>3879.3125</c:v>
                </c:pt>
                <c:pt idx="57">
                  <c:v>3934.5859375</c:v>
                </c:pt>
                <c:pt idx="58">
                  <c:v>3989.859375</c:v>
                </c:pt>
                <c:pt idx="59">
                  <c:v>4045.1328125</c:v>
                </c:pt>
                <c:pt idx="60">
                  <c:v>4100.40625</c:v>
                </c:pt>
                <c:pt idx="61">
                  <c:v>4155.6796875</c:v>
                </c:pt>
                <c:pt idx="62">
                  <c:v>4210.953125</c:v>
                </c:pt>
                <c:pt idx="63">
                  <c:v>4266.2265625</c:v>
                </c:pt>
                <c:pt idx="64">
                  <c:v>4321.5</c:v>
                </c:pt>
                <c:pt idx="65">
                  <c:v>4376.7734375</c:v>
                </c:pt>
                <c:pt idx="66">
                  <c:v>4432.046875</c:v>
                </c:pt>
                <c:pt idx="67">
                  <c:v>4487.3203125</c:v>
                </c:pt>
                <c:pt idx="68">
                  <c:v>4542.59375</c:v>
                </c:pt>
                <c:pt idx="69">
                  <c:v>4597.8671875</c:v>
                </c:pt>
                <c:pt idx="70">
                  <c:v>4653.140625</c:v>
                </c:pt>
                <c:pt idx="71">
                  <c:v>4708.4140625</c:v>
                </c:pt>
                <c:pt idx="72">
                  <c:v>4763.6875</c:v>
                </c:pt>
                <c:pt idx="73">
                  <c:v>4818.9609375</c:v>
                </c:pt>
                <c:pt idx="74">
                  <c:v>4874.234375</c:v>
                </c:pt>
                <c:pt idx="75">
                  <c:v>4929.5078125</c:v>
                </c:pt>
                <c:pt idx="76">
                  <c:v>5450.9609375</c:v>
                </c:pt>
                <c:pt idx="77">
                  <c:v>5511.947265625</c:v>
                </c:pt>
                <c:pt idx="78">
                  <c:v>5572.93359375</c:v>
                </c:pt>
                <c:pt idx="79">
                  <c:v>5633.919921875</c:v>
                </c:pt>
                <c:pt idx="80">
                  <c:v>5694.90625</c:v>
                </c:pt>
                <c:pt idx="81">
                  <c:v>5755.892578125</c:v>
                </c:pt>
                <c:pt idx="82">
                  <c:v>5816.87890625</c:v>
                </c:pt>
                <c:pt idx="83">
                  <c:v>5877.865234375</c:v>
                </c:pt>
                <c:pt idx="84">
                  <c:v>5938.8515625</c:v>
                </c:pt>
                <c:pt idx="85">
                  <c:v>5999.837890625</c:v>
                </c:pt>
                <c:pt idx="86">
                  <c:v>6060.82421875</c:v>
                </c:pt>
                <c:pt idx="87">
                  <c:v>6121.810546875</c:v>
                </c:pt>
                <c:pt idx="88">
                  <c:v>6182.796875</c:v>
                </c:pt>
                <c:pt idx="89">
                  <c:v>6243.783203125</c:v>
                </c:pt>
                <c:pt idx="90">
                  <c:v>6304.76953125</c:v>
                </c:pt>
                <c:pt idx="91">
                  <c:v>6365.755859375</c:v>
                </c:pt>
                <c:pt idx="92">
                  <c:v>6426.7421875</c:v>
                </c:pt>
                <c:pt idx="93">
                  <c:v>6487.728515625</c:v>
                </c:pt>
                <c:pt idx="94">
                  <c:v>6548.71484375</c:v>
                </c:pt>
                <c:pt idx="95">
                  <c:v>6609.701171875</c:v>
                </c:pt>
                <c:pt idx="96">
                  <c:v>6670.6875</c:v>
                </c:pt>
                <c:pt idx="97">
                  <c:v>6731.673828125</c:v>
                </c:pt>
                <c:pt idx="98">
                  <c:v>6792.66015625</c:v>
                </c:pt>
                <c:pt idx="99">
                  <c:v>6853.646484375</c:v>
                </c:pt>
                <c:pt idx="100">
                  <c:v>6914.6328125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2165248"/>
        <c:axId val="112167168"/>
      </c:scatterChart>
      <c:valAx>
        <c:axId val="112165248"/>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2167168"/>
        <c:crosses val="autoZero"/>
        <c:crossBetween val="midCat"/>
      </c:valAx>
      <c:valAx>
        <c:axId val="112167168"/>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2165248"/>
        <c:crosses val="autoZero"/>
        <c:crossBetween val="midCat"/>
      </c:valAx>
    </c:plotArea>
    <c:legend>
      <c:legendPos val="r"/>
      <c:layout/>
    </c:legend>
    <c:plotVisOnly val="1"/>
  </c:chart>
  <c:printSettings>
    <c:headerFooter/>
    <c:pageMargins b="0.75000000000000433" l="0.70000000000000062" r="0.70000000000000062" t="0.75000000000000433" header="0.30000000000000032" footer="0.30000000000000032"/>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8</a:t>
            </a:r>
          </a:p>
        </c:rich>
      </c:tx>
      <c:layout/>
    </c:title>
    <c:plotArea>
      <c:layout/>
      <c:scatterChart>
        <c:scatterStyle val="lineMarker"/>
        <c:ser>
          <c:idx val="1"/>
          <c:order val="1"/>
          <c:tx>
            <c:strRef>
              <c:f>PR_BANKS!$V$16</c:f>
              <c:strCache>
                <c:ptCount val="1"/>
                <c:pt idx="0">
                  <c:v>Bank8 (Not Trimmed)</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PR_BANKS!$I$25:$I$125</c:f>
              <c:numCache>
                <c:formatCode>General</c:formatCode>
                <c:ptCount val="101"/>
                <c:pt idx="0">
                  <c:v>-2000</c:v>
                </c:pt>
                <c:pt idx="1">
                  <c:v>-1950</c:v>
                </c:pt>
                <c:pt idx="2">
                  <c:v>-1900</c:v>
                </c:pt>
                <c:pt idx="3">
                  <c:v>-1850</c:v>
                </c:pt>
                <c:pt idx="4">
                  <c:v>-1800</c:v>
                </c:pt>
                <c:pt idx="5">
                  <c:v>-1750</c:v>
                </c:pt>
                <c:pt idx="6">
                  <c:v>-1700</c:v>
                </c:pt>
                <c:pt idx="7">
                  <c:v>-1650</c:v>
                </c:pt>
                <c:pt idx="8">
                  <c:v>-1600</c:v>
                </c:pt>
                <c:pt idx="9">
                  <c:v>-1550</c:v>
                </c:pt>
                <c:pt idx="10">
                  <c:v>-1500</c:v>
                </c:pt>
                <c:pt idx="11">
                  <c:v>-1450</c:v>
                </c:pt>
                <c:pt idx="12">
                  <c:v>-1400</c:v>
                </c:pt>
                <c:pt idx="13">
                  <c:v>-1350</c:v>
                </c:pt>
                <c:pt idx="14">
                  <c:v>-1300</c:v>
                </c:pt>
                <c:pt idx="15">
                  <c:v>-1250</c:v>
                </c:pt>
                <c:pt idx="16">
                  <c:v>-1200</c:v>
                </c:pt>
                <c:pt idx="17">
                  <c:v>-1150</c:v>
                </c:pt>
                <c:pt idx="18">
                  <c:v>-1100</c:v>
                </c:pt>
                <c:pt idx="19">
                  <c:v>-1050</c:v>
                </c:pt>
                <c:pt idx="20">
                  <c:v>-1000</c:v>
                </c:pt>
                <c:pt idx="21">
                  <c:v>-950</c:v>
                </c:pt>
                <c:pt idx="22">
                  <c:v>-900</c:v>
                </c:pt>
                <c:pt idx="23">
                  <c:v>-850</c:v>
                </c:pt>
                <c:pt idx="24">
                  <c:v>-800</c:v>
                </c:pt>
                <c:pt idx="25">
                  <c:v>-750</c:v>
                </c:pt>
                <c:pt idx="26">
                  <c:v>-700</c:v>
                </c:pt>
                <c:pt idx="27">
                  <c:v>-650</c:v>
                </c:pt>
                <c:pt idx="28">
                  <c:v>-600</c:v>
                </c:pt>
                <c:pt idx="29">
                  <c:v>-550</c:v>
                </c:pt>
                <c:pt idx="30">
                  <c:v>-500</c:v>
                </c:pt>
                <c:pt idx="31">
                  <c:v>-450</c:v>
                </c:pt>
                <c:pt idx="32">
                  <c:v>-400</c:v>
                </c:pt>
                <c:pt idx="33">
                  <c:v>-350</c:v>
                </c:pt>
                <c:pt idx="34">
                  <c:v>-300</c:v>
                </c:pt>
                <c:pt idx="35">
                  <c:v>-250</c:v>
                </c:pt>
                <c:pt idx="36">
                  <c:v>-200</c:v>
                </c:pt>
                <c:pt idx="37">
                  <c:v>-150</c:v>
                </c:pt>
                <c:pt idx="38">
                  <c:v>-100</c:v>
                </c:pt>
                <c:pt idx="39">
                  <c:v>-50</c:v>
                </c:pt>
                <c:pt idx="40">
                  <c:v>0</c:v>
                </c:pt>
                <c:pt idx="41">
                  <c:v>50</c:v>
                </c:pt>
                <c:pt idx="42">
                  <c:v>100</c:v>
                </c:pt>
                <c:pt idx="43">
                  <c:v>150</c:v>
                </c:pt>
                <c:pt idx="44">
                  <c:v>200</c:v>
                </c:pt>
                <c:pt idx="45">
                  <c:v>250</c:v>
                </c:pt>
                <c:pt idx="46">
                  <c:v>300</c:v>
                </c:pt>
                <c:pt idx="47">
                  <c:v>350</c:v>
                </c:pt>
                <c:pt idx="48">
                  <c:v>400</c:v>
                </c:pt>
                <c:pt idx="49">
                  <c:v>450</c:v>
                </c:pt>
                <c:pt idx="50">
                  <c:v>500</c:v>
                </c:pt>
                <c:pt idx="51">
                  <c:v>550</c:v>
                </c:pt>
                <c:pt idx="52">
                  <c:v>600</c:v>
                </c:pt>
                <c:pt idx="53">
                  <c:v>650</c:v>
                </c:pt>
                <c:pt idx="54">
                  <c:v>700</c:v>
                </c:pt>
                <c:pt idx="55">
                  <c:v>750</c:v>
                </c:pt>
                <c:pt idx="56">
                  <c:v>800</c:v>
                </c:pt>
                <c:pt idx="57">
                  <c:v>850</c:v>
                </c:pt>
                <c:pt idx="58">
                  <c:v>900</c:v>
                </c:pt>
                <c:pt idx="59">
                  <c:v>950</c:v>
                </c:pt>
                <c:pt idx="60">
                  <c:v>1000</c:v>
                </c:pt>
                <c:pt idx="61">
                  <c:v>1050</c:v>
                </c:pt>
                <c:pt idx="62">
                  <c:v>1100</c:v>
                </c:pt>
                <c:pt idx="63">
                  <c:v>1150</c:v>
                </c:pt>
                <c:pt idx="64">
                  <c:v>1200</c:v>
                </c:pt>
                <c:pt idx="65">
                  <c:v>1250</c:v>
                </c:pt>
                <c:pt idx="66">
                  <c:v>1300</c:v>
                </c:pt>
                <c:pt idx="67">
                  <c:v>1350</c:v>
                </c:pt>
                <c:pt idx="68">
                  <c:v>1400</c:v>
                </c:pt>
                <c:pt idx="69">
                  <c:v>1450</c:v>
                </c:pt>
                <c:pt idx="70">
                  <c:v>1500</c:v>
                </c:pt>
                <c:pt idx="71">
                  <c:v>1550</c:v>
                </c:pt>
                <c:pt idx="72">
                  <c:v>1600</c:v>
                </c:pt>
                <c:pt idx="73">
                  <c:v>1650</c:v>
                </c:pt>
                <c:pt idx="74">
                  <c:v>1700</c:v>
                </c:pt>
                <c:pt idx="75">
                  <c:v>1750</c:v>
                </c:pt>
                <c:pt idx="76">
                  <c:v>1800</c:v>
                </c:pt>
                <c:pt idx="77">
                  <c:v>1850</c:v>
                </c:pt>
                <c:pt idx="78">
                  <c:v>1900</c:v>
                </c:pt>
                <c:pt idx="79">
                  <c:v>1950</c:v>
                </c:pt>
                <c:pt idx="80">
                  <c:v>2000</c:v>
                </c:pt>
                <c:pt idx="81">
                  <c:v>2050</c:v>
                </c:pt>
                <c:pt idx="82">
                  <c:v>2100</c:v>
                </c:pt>
                <c:pt idx="83">
                  <c:v>2150</c:v>
                </c:pt>
                <c:pt idx="84">
                  <c:v>2200</c:v>
                </c:pt>
                <c:pt idx="85">
                  <c:v>2250</c:v>
                </c:pt>
                <c:pt idx="86">
                  <c:v>2300</c:v>
                </c:pt>
                <c:pt idx="87">
                  <c:v>2350</c:v>
                </c:pt>
                <c:pt idx="88">
                  <c:v>2400</c:v>
                </c:pt>
                <c:pt idx="89">
                  <c:v>2450</c:v>
                </c:pt>
                <c:pt idx="90">
                  <c:v>2500</c:v>
                </c:pt>
                <c:pt idx="91">
                  <c:v>2550</c:v>
                </c:pt>
                <c:pt idx="92">
                  <c:v>2600</c:v>
                </c:pt>
                <c:pt idx="93">
                  <c:v>2650</c:v>
                </c:pt>
                <c:pt idx="94">
                  <c:v>2700</c:v>
                </c:pt>
                <c:pt idx="95">
                  <c:v>2750</c:v>
                </c:pt>
                <c:pt idx="96">
                  <c:v>2800</c:v>
                </c:pt>
                <c:pt idx="97">
                  <c:v>2850</c:v>
                </c:pt>
                <c:pt idx="98">
                  <c:v>2900</c:v>
                </c:pt>
                <c:pt idx="99">
                  <c:v>2950</c:v>
                </c:pt>
                <c:pt idx="100">
                  <c:v>3000</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2249856"/>
        <c:axId val="112264320"/>
      </c:scatterChart>
      <c:valAx>
        <c:axId val="112249856"/>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2264320"/>
        <c:crosses val="autoZero"/>
        <c:crossBetween val="midCat"/>
      </c:valAx>
      <c:valAx>
        <c:axId val="112264320"/>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2249856"/>
        <c:crosses val="autoZero"/>
        <c:crossBetween val="midCat"/>
      </c:valAx>
    </c:plotArea>
    <c:legend>
      <c:legendPos val="r"/>
      <c:layout/>
    </c:legend>
    <c:plotVisOnly val="1"/>
  </c:chart>
  <c:printSettings>
    <c:headerFooter/>
    <c:pageMargins b="0.75000000000000455" l="0.70000000000000062" r="0.70000000000000062" t="0.75000000000000455" header="0.30000000000000032" footer="0.30000000000000032"/>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5</a:t>
            </a:r>
          </a:p>
        </c:rich>
      </c:tx>
      <c:layout/>
    </c:title>
    <c:plotArea>
      <c:layout/>
      <c:scatterChart>
        <c:scatterStyle val="lineMarker"/>
        <c:ser>
          <c:idx val="1"/>
          <c:order val="1"/>
          <c:tx>
            <c:strRef>
              <c:f>PR_BANKS!$V$13</c:f>
              <c:strCache>
                <c:ptCount val="1"/>
                <c:pt idx="0">
                  <c:v>Bank5</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PR_BANKS!$F$25:$F$125</c:f>
              <c:numCache>
                <c:formatCode>General</c:formatCode>
                <c:ptCount val="101"/>
                <c:pt idx="0">
                  <c:v>1056</c:v>
                </c:pt>
                <c:pt idx="1">
                  <c:v>1147.30859375</c:v>
                </c:pt>
                <c:pt idx="2">
                  <c:v>1238.6171875</c:v>
                </c:pt>
                <c:pt idx="3">
                  <c:v>1329.92578125</c:v>
                </c:pt>
                <c:pt idx="4">
                  <c:v>1421.234375</c:v>
                </c:pt>
                <c:pt idx="5">
                  <c:v>1512.54296875</c:v>
                </c:pt>
                <c:pt idx="6">
                  <c:v>1603.8515625</c:v>
                </c:pt>
                <c:pt idx="7">
                  <c:v>1695.16015625</c:v>
                </c:pt>
                <c:pt idx="8">
                  <c:v>1786.46875</c:v>
                </c:pt>
                <c:pt idx="9">
                  <c:v>1877.77734375</c:v>
                </c:pt>
                <c:pt idx="10">
                  <c:v>1969.0859375</c:v>
                </c:pt>
                <c:pt idx="11">
                  <c:v>2060.39453125</c:v>
                </c:pt>
                <c:pt idx="12">
                  <c:v>2151.703125</c:v>
                </c:pt>
                <c:pt idx="13">
                  <c:v>1944.763671875</c:v>
                </c:pt>
                <c:pt idx="14">
                  <c:v>2024.20703125</c:v>
                </c:pt>
                <c:pt idx="15">
                  <c:v>2103.650390625</c:v>
                </c:pt>
                <c:pt idx="16">
                  <c:v>2183.09375</c:v>
                </c:pt>
                <c:pt idx="17">
                  <c:v>2262.537109375</c:v>
                </c:pt>
                <c:pt idx="18">
                  <c:v>2341.98046875</c:v>
                </c:pt>
                <c:pt idx="19">
                  <c:v>2421.423828125</c:v>
                </c:pt>
                <c:pt idx="20">
                  <c:v>2500.8671875</c:v>
                </c:pt>
                <c:pt idx="21">
                  <c:v>2580.310546875</c:v>
                </c:pt>
                <c:pt idx="22">
                  <c:v>2659.75390625</c:v>
                </c:pt>
                <c:pt idx="23">
                  <c:v>2739.197265625</c:v>
                </c:pt>
                <c:pt idx="24">
                  <c:v>2818.640625</c:v>
                </c:pt>
                <c:pt idx="25">
                  <c:v>2898.083984375</c:v>
                </c:pt>
                <c:pt idx="26">
                  <c:v>2470.1796875</c:v>
                </c:pt>
                <c:pt idx="27">
                  <c:v>2536.87890625</c:v>
                </c:pt>
                <c:pt idx="28">
                  <c:v>2603.578125</c:v>
                </c:pt>
                <c:pt idx="29">
                  <c:v>2670.27734375</c:v>
                </c:pt>
                <c:pt idx="30">
                  <c:v>2736.9765625</c:v>
                </c:pt>
                <c:pt idx="31">
                  <c:v>2803.67578125</c:v>
                </c:pt>
                <c:pt idx="32">
                  <c:v>2870.375</c:v>
                </c:pt>
                <c:pt idx="33">
                  <c:v>2937.07421875</c:v>
                </c:pt>
                <c:pt idx="34">
                  <c:v>3003.7734375</c:v>
                </c:pt>
                <c:pt idx="35">
                  <c:v>3070.47265625</c:v>
                </c:pt>
                <c:pt idx="36">
                  <c:v>3137.171875</c:v>
                </c:pt>
                <c:pt idx="37">
                  <c:v>3203.87109375</c:v>
                </c:pt>
                <c:pt idx="38">
                  <c:v>3270.5703125</c:v>
                </c:pt>
                <c:pt idx="39">
                  <c:v>3337.26953125</c:v>
                </c:pt>
                <c:pt idx="40">
                  <c:v>3403.96875</c:v>
                </c:pt>
                <c:pt idx="41">
                  <c:v>3470.66796875</c:v>
                </c:pt>
                <c:pt idx="42">
                  <c:v>3537.3671875</c:v>
                </c:pt>
                <c:pt idx="43">
                  <c:v>3604.06640625</c:v>
                </c:pt>
                <c:pt idx="44">
                  <c:v>3670.765625</c:v>
                </c:pt>
                <c:pt idx="45">
                  <c:v>3737.46484375</c:v>
                </c:pt>
                <c:pt idx="46">
                  <c:v>3804.1640625</c:v>
                </c:pt>
                <c:pt idx="47">
                  <c:v>3870.86328125</c:v>
                </c:pt>
                <c:pt idx="48">
                  <c:v>3937.5625</c:v>
                </c:pt>
                <c:pt idx="49">
                  <c:v>4004.26171875</c:v>
                </c:pt>
                <c:pt idx="50">
                  <c:v>4070.9609375</c:v>
                </c:pt>
                <c:pt idx="51">
                  <c:v>3721.90234375</c:v>
                </c:pt>
                <c:pt idx="52">
                  <c:v>3797.390625</c:v>
                </c:pt>
                <c:pt idx="53">
                  <c:v>3872.87890625</c:v>
                </c:pt>
                <c:pt idx="54">
                  <c:v>3948.3671875</c:v>
                </c:pt>
                <c:pt idx="55">
                  <c:v>4023.85546875</c:v>
                </c:pt>
                <c:pt idx="56">
                  <c:v>4099.34375</c:v>
                </c:pt>
                <c:pt idx="57">
                  <c:v>4174.83203125</c:v>
                </c:pt>
                <c:pt idx="58">
                  <c:v>4250.3203125</c:v>
                </c:pt>
                <c:pt idx="59">
                  <c:v>4325.80859375</c:v>
                </c:pt>
                <c:pt idx="60">
                  <c:v>4401.296875</c:v>
                </c:pt>
                <c:pt idx="61">
                  <c:v>4476.78515625</c:v>
                </c:pt>
                <c:pt idx="62">
                  <c:v>4552.2734375</c:v>
                </c:pt>
                <c:pt idx="63">
                  <c:v>4627.76171875</c:v>
                </c:pt>
                <c:pt idx="64">
                  <c:v>4703.25</c:v>
                </c:pt>
                <c:pt idx="65">
                  <c:v>4778.73828125</c:v>
                </c:pt>
                <c:pt idx="66">
                  <c:v>4854.2265625</c:v>
                </c:pt>
                <c:pt idx="67">
                  <c:v>4929.71484375</c:v>
                </c:pt>
                <c:pt idx="68">
                  <c:v>5005.203125</c:v>
                </c:pt>
                <c:pt idx="69">
                  <c:v>5080.69140625</c:v>
                </c:pt>
                <c:pt idx="70">
                  <c:v>5156.1796875</c:v>
                </c:pt>
                <c:pt idx="71">
                  <c:v>5231.66796875</c:v>
                </c:pt>
                <c:pt idx="72">
                  <c:v>5307.15625</c:v>
                </c:pt>
                <c:pt idx="73">
                  <c:v>5382.64453125</c:v>
                </c:pt>
                <c:pt idx="74">
                  <c:v>5458.1328125</c:v>
                </c:pt>
                <c:pt idx="75">
                  <c:v>5533.62109375</c:v>
                </c:pt>
                <c:pt idx="76">
                  <c:v>5424.8828125</c:v>
                </c:pt>
                <c:pt idx="77">
                  <c:v>5507.841796875</c:v>
                </c:pt>
                <c:pt idx="78">
                  <c:v>5590.80078125</c:v>
                </c:pt>
                <c:pt idx="79">
                  <c:v>5673.759765625</c:v>
                </c:pt>
                <c:pt idx="80">
                  <c:v>5756.71875</c:v>
                </c:pt>
                <c:pt idx="81">
                  <c:v>5839.677734375</c:v>
                </c:pt>
                <c:pt idx="82">
                  <c:v>5922.63671875</c:v>
                </c:pt>
                <c:pt idx="83">
                  <c:v>6005.595703125</c:v>
                </c:pt>
                <c:pt idx="84">
                  <c:v>6088.5546875</c:v>
                </c:pt>
                <c:pt idx="85">
                  <c:v>6171.513671875</c:v>
                </c:pt>
                <c:pt idx="86">
                  <c:v>6254.47265625</c:v>
                </c:pt>
                <c:pt idx="87">
                  <c:v>6337.431640625</c:v>
                </c:pt>
                <c:pt idx="88">
                  <c:v>6420.390625</c:v>
                </c:pt>
                <c:pt idx="89">
                  <c:v>6503.349609375</c:v>
                </c:pt>
                <c:pt idx="90">
                  <c:v>6586.30859375</c:v>
                </c:pt>
                <c:pt idx="91">
                  <c:v>6669.267578125</c:v>
                </c:pt>
                <c:pt idx="92">
                  <c:v>6752.2265625</c:v>
                </c:pt>
                <c:pt idx="93">
                  <c:v>6835.185546875</c:v>
                </c:pt>
                <c:pt idx="94">
                  <c:v>6918.14453125</c:v>
                </c:pt>
                <c:pt idx="95">
                  <c:v>7001.103515625</c:v>
                </c:pt>
                <c:pt idx="96">
                  <c:v>7084.0625</c:v>
                </c:pt>
                <c:pt idx="97">
                  <c:v>7167.021484375</c:v>
                </c:pt>
                <c:pt idx="98">
                  <c:v>7249.98046875</c:v>
                </c:pt>
                <c:pt idx="99">
                  <c:v>7332.939453125</c:v>
                </c:pt>
                <c:pt idx="100">
                  <c:v>7415.8984375</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2293760"/>
        <c:axId val="112300032"/>
      </c:scatterChart>
      <c:valAx>
        <c:axId val="112293760"/>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2300032"/>
        <c:crosses val="autoZero"/>
        <c:crossBetween val="midCat"/>
      </c:valAx>
      <c:valAx>
        <c:axId val="112300032"/>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2293760"/>
        <c:crosses val="autoZero"/>
        <c:crossBetween val="midCat"/>
      </c:valAx>
    </c:plotArea>
    <c:legend>
      <c:legendPos val="r"/>
      <c:layout/>
    </c:legend>
    <c:plotVisOnly val="1"/>
  </c:chart>
  <c:printSettings>
    <c:headerFooter/>
    <c:pageMargins b="0.75000000000000455" l="0.70000000000000062" r="0.70000000000000062" t="0.7500000000000045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P9025AC Received</a:t>
            </a:r>
            <a:r>
              <a:rPr lang="en-US" baseline="0"/>
              <a:t> Power (mW)</a:t>
            </a:r>
            <a:r>
              <a:rPr lang="en-US"/>
              <a:t> vs. Rx Load Current (A)</a:t>
            </a:r>
          </a:p>
          <a:p>
            <a:pPr>
              <a:defRPr/>
            </a:pPr>
            <a:r>
              <a:rPr lang="en-US"/>
              <a:t>BANK 9</a:t>
            </a:r>
          </a:p>
        </c:rich>
      </c:tx>
      <c:layout/>
    </c:title>
    <c:plotArea>
      <c:layout/>
      <c:scatterChart>
        <c:scatterStyle val="lineMarker"/>
        <c:ser>
          <c:idx val="1"/>
          <c:order val="1"/>
          <c:tx>
            <c:strRef>
              <c:f>PR_BANKS!$V$17</c:f>
              <c:strCache>
                <c:ptCount val="1"/>
                <c:pt idx="0">
                  <c:v>Bank9 (Not Trimmed)</c:v>
                </c:pt>
              </c:strCache>
            </c:strRef>
          </c:tx>
          <c:marker>
            <c:symbol val="none"/>
          </c:marker>
          <c:xVal>
            <c:numRef>
              <c:f>PR_BANKS!$A$25:$A$125</c:f>
              <c:numCache>
                <c:formatCode>General</c:formatCode>
                <c:ptCount val="101"/>
                <c:pt idx="0">
                  <c:v>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pt idx="44">
                  <c:v>440</c:v>
                </c:pt>
                <c:pt idx="45">
                  <c:v>450</c:v>
                </c:pt>
                <c:pt idx="46">
                  <c:v>460</c:v>
                </c:pt>
                <c:pt idx="47">
                  <c:v>470</c:v>
                </c:pt>
                <c:pt idx="48">
                  <c:v>480</c:v>
                </c:pt>
                <c:pt idx="49">
                  <c:v>490</c:v>
                </c:pt>
                <c:pt idx="50">
                  <c:v>500</c:v>
                </c:pt>
                <c:pt idx="51">
                  <c:v>510</c:v>
                </c:pt>
                <c:pt idx="52">
                  <c:v>520</c:v>
                </c:pt>
                <c:pt idx="53">
                  <c:v>530</c:v>
                </c:pt>
                <c:pt idx="54">
                  <c:v>540</c:v>
                </c:pt>
                <c:pt idx="55">
                  <c:v>550</c:v>
                </c:pt>
                <c:pt idx="56">
                  <c:v>560</c:v>
                </c:pt>
                <c:pt idx="57">
                  <c:v>570</c:v>
                </c:pt>
                <c:pt idx="58">
                  <c:v>580</c:v>
                </c:pt>
                <c:pt idx="59">
                  <c:v>590</c:v>
                </c:pt>
                <c:pt idx="60">
                  <c:v>600</c:v>
                </c:pt>
                <c:pt idx="61">
                  <c:v>610</c:v>
                </c:pt>
                <c:pt idx="62">
                  <c:v>620</c:v>
                </c:pt>
                <c:pt idx="63">
                  <c:v>630</c:v>
                </c:pt>
                <c:pt idx="64">
                  <c:v>640</c:v>
                </c:pt>
                <c:pt idx="65">
                  <c:v>650</c:v>
                </c:pt>
                <c:pt idx="66">
                  <c:v>660</c:v>
                </c:pt>
                <c:pt idx="67">
                  <c:v>670</c:v>
                </c:pt>
                <c:pt idx="68">
                  <c:v>680</c:v>
                </c:pt>
                <c:pt idx="69">
                  <c:v>690</c:v>
                </c:pt>
                <c:pt idx="70">
                  <c:v>700</c:v>
                </c:pt>
                <c:pt idx="71">
                  <c:v>710</c:v>
                </c:pt>
                <c:pt idx="72">
                  <c:v>720</c:v>
                </c:pt>
                <c:pt idx="73">
                  <c:v>730</c:v>
                </c:pt>
                <c:pt idx="74">
                  <c:v>740</c:v>
                </c:pt>
                <c:pt idx="75">
                  <c:v>750</c:v>
                </c:pt>
                <c:pt idx="76">
                  <c:v>760</c:v>
                </c:pt>
                <c:pt idx="77">
                  <c:v>770</c:v>
                </c:pt>
                <c:pt idx="78">
                  <c:v>780</c:v>
                </c:pt>
                <c:pt idx="79">
                  <c:v>790</c:v>
                </c:pt>
                <c:pt idx="80">
                  <c:v>800</c:v>
                </c:pt>
                <c:pt idx="81">
                  <c:v>810</c:v>
                </c:pt>
                <c:pt idx="82">
                  <c:v>820</c:v>
                </c:pt>
                <c:pt idx="83">
                  <c:v>830</c:v>
                </c:pt>
                <c:pt idx="84">
                  <c:v>840</c:v>
                </c:pt>
                <c:pt idx="85">
                  <c:v>850</c:v>
                </c:pt>
                <c:pt idx="86">
                  <c:v>860</c:v>
                </c:pt>
                <c:pt idx="87">
                  <c:v>870</c:v>
                </c:pt>
                <c:pt idx="88">
                  <c:v>880</c:v>
                </c:pt>
                <c:pt idx="89">
                  <c:v>890</c:v>
                </c:pt>
                <c:pt idx="90">
                  <c:v>900</c:v>
                </c:pt>
                <c:pt idx="91">
                  <c:v>910</c:v>
                </c:pt>
                <c:pt idx="92">
                  <c:v>920</c:v>
                </c:pt>
                <c:pt idx="93">
                  <c:v>930</c:v>
                </c:pt>
                <c:pt idx="94">
                  <c:v>940</c:v>
                </c:pt>
                <c:pt idx="95">
                  <c:v>950</c:v>
                </c:pt>
                <c:pt idx="96">
                  <c:v>960</c:v>
                </c:pt>
                <c:pt idx="97">
                  <c:v>970</c:v>
                </c:pt>
                <c:pt idx="98">
                  <c:v>980</c:v>
                </c:pt>
                <c:pt idx="99">
                  <c:v>990</c:v>
                </c:pt>
                <c:pt idx="100">
                  <c:v>1000</c:v>
                </c:pt>
              </c:numCache>
            </c:numRef>
          </c:xVal>
          <c:yVal>
            <c:numRef>
              <c:f>PR_BANKS!$J$25:$J$125</c:f>
              <c:numCache>
                <c:formatCode>General</c:formatCode>
                <c:ptCount val="101"/>
                <c:pt idx="0">
                  <c:v>-2000</c:v>
                </c:pt>
                <c:pt idx="1">
                  <c:v>-1950</c:v>
                </c:pt>
                <c:pt idx="2">
                  <c:v>-1900</c:v>
                </c:pt>
                <c:pt idx="3">
                  <c:v>-1850</c:v>
                </c:pt>
                <c:pt idx="4">
                  <c:v>-1800</c:v>
                </c:pt>
                <c:pt idx="5">
                  <c:v>-1750</c:v>
                </c:pt>
                <c:pt idx="6">
                  <c:v>-1700</c:v>
                </c:pt>
                <c:pt idx="7">
                  <c:v>-1650</c:v>
                </c:pt>
                <c:pt idx="8">
                  <c:v>-1600</c:v>
                </c:pt>
                <c:pt idx="9">
                  <c:v>-1550</c:v>
                </c:pt>
                <c:pt idx="10">
                  <c:v>-1500</c:v>
                </c:pt>
                <c:pt idx="11">
                  <c:v>-1450</c:v>
                </c:pt>
                <c:pt idx="12">
                  <c:v>-1400</c:v>
                </c:pt>
                <c:pt idx="13">
                  <c:v>-1350</c:v>
                </c:pt>
                <c:pt idx="14">
                  <c:v>-1300</c:v>
                </c:pt>
                <c:pt idx="15">
                  <c:v>-1250</c:v>
                </c:pt>
                <c:pt idx="16">
                  <c:v>-1200</c:v>
                </c:pt>
                <c:pt idx="17">
                  <c:v>-1150</c:v>
                </c:pt>
                <c:pt idx="18">
                  <c:v>-1100</c:v>
                </c:pt>
                <c:pt idx="19">
                  <c:v>-1050</c:v>
                </c:pt>
                <c:pt idx="20">
                  <c:v>-1000</c:v>
                </c:pt>
                <c:pt idx="21">
                  <c:v>-950</c:v>
                </c:pt>
                <c:pt idx="22">
                  <c:v>-900</c:v>
                </c:pt>
                <c:pt idx="23">
                  <c:v>-850</c:v>
                </c:pt>
                <c:pt idx="24">
                  <c:v>-800</c:v>
                </c:pt>
                <c:pt idx="25">
                  <c:v>-750</c:v>
                </c:pt>
                <c:pt idx="26">
                  <c:v>-700</c:v>
                </c:pt>
                <c:pt idx="27">
                  <c:v>-650</c:v>
                </c:pt>
                <c:pt idx="28">
                  <c:v>-600</c:v>
                </c:pt>
                <c:pt idx="29">
                  <c:v>-550</c:v>
                </c:pt>
                <c:pt idx="30">
                  <c:v>-500</c:v>
                </c:pt>
                <c:pt idx="31">
                  <c:v>-450</c:v>
                </c:pt>
                <c:pt idx="32">
                  <c:v>-400</c:v>
                </c:pt>
                <c:pt idx="33">
                  <c:v>-350</c:v>
                </c:pt>
                <c:pt idx="34">
                  <c:v>-300</c:v>
                </c:pt>
                <c:pt idx="35">
                  <c:v>-250</c:v>
                </c:pt>
                <c:pt idx="36">
                  <c:v>-200</c:v>
                </c:pt>
                <c:pt idx="37">
                  <c:v>-150</c:v>
                </c:pt>
                <c:pt idx="38">
                  <c:v>-100</c:v>
                </c:pt>
                <c:pt idx="39">
                  <c:v>-50</c:v>
                </c:pt>
                <c:pt idx="40">
                  <c:v>0</c:v>
                </c:pt>
                <c:pt idx="41">
                  <c:v>50</c:v>
                </c:pt>
                <c:pt idx="42">
                  <c:v>100</c:v>
                </c:pt>
                <c:pt idx="43">
                  <c:v>150</c:v>
                </c:pt>
                <c:pt idx="44">
                  <c:v>200</c:v>
                </c:pt>
                <c:pt idx="45">
                  <c:v>250</c:v>
                </c:pt>
                <c:pt idx="46">
                  <c:v>300</c:v>
                </c:pt>
                <c:pt idx="47">
                  <c:v>350</c:v>
                </c:pt>
                <c:pt idx="48">
                  <c:v>400</c:v>
                </c:pt>
                <c:pt idx="49">
                  <c:v>450</c:v>
                </c:pt>
                <c:pt idx="50">
                  <c:v>500</c:v>
                </c:pt>
                <c:pt idx="51">
                  <c:v>550</c:v>
                </c:pt>
                <c:pt idx="52">
                  <c:v>600</c:v>
                </c:pt>
                <c:pt idx="53">
                  <c:v>650</c:v>
                </c:pt>
                <c:pt idx="54">
                  <c:v>700</c:v>
                </c:pt>
                <c:pt idx="55">
                  <c:v>750</c:v>
                </c:pt>
                <c:pt idx="56">
                  <c:v>800</c:v>
                </c:pt>
                <c:pt idx="57">
                  <c:v>850</c:v>
                </c:pt>
                <c:pt idx="58">
                  <c:v>900</c:v>
                </c:pt>
                <c:pt idx="59">
                  <c:v>950</c:v>
                </c:pt>
                <c:pt idx="60">
                  <c:v>1000</c:v>
                </c:pt>
                <c:pt idx="61">
                  <c:v>1050</c:v>
                </c:pt>
                <c:pt idx="62">
                  <c:v>1100</c:v>
                </c:pt>
                <c:pt idx="63">
                  <c:v>1150</c:v>
                </c:pt>
                <c:pt idx="64">
                  <c:v>1200</c:v>
                </c:pt>
                <c:pt idx="65">
                  <c:v>1250</c:v>
                </c:pt>
                <c:pt idx="66">
                  <c:v>1300</c:v>
                </c:pt>
                <c:pt idx="67">
                  <c:v>1350</c:v>
                </c:pt>
                <c:pt idx="68">
                  <c:v>1400</c:v>
                </c:pt>
                <c:pt idx="69">
                  <c:v>1450</c:v>
                </c:pt>
                <c:pt idx="70">
                  <c:v>1500</c:v>
                </c:pt>
                <c:pt idx="71">
                  <c:v>1550</c:v>
                </c:pt>
                <c:pt idx="72">
                  <c:v>1600</c:v>
                </c:pt>
                <c:pt idx="73">
                  <c:v>1650</c:v>
                </c:pt>
                <c:pt idx="74">
                  <c:v>1700</c:v>
                </c:pt>
                <c:pt idx="75">
                  <c:v>1750</c:v>
                </c:pt>
                <c:pt idx="76">
                  <c:v>1800</c:v>
                </c:pt>
                <c:pt idx="77">
                  <c:v>1850</c:v>
                </c:pt>
                <c:pt idx="78">
                  <c:v>1900</c:v>
                </c:pt>
                <c:pt idx="79">
                  <c:v>1950</c:v>
                </c:pt>
                <c:pt idx="80">
                  <c:v>2000</c:v>
                </c:pt>
                <c:pt idx="81">
                  <c:v>2050</c:v>
                </c:pt>
                <c:pt idx="82">
                  <c:v>2100</c:v>
                </c:pt>
                <c:pt idx="83">
                  <c:v>2150</c:v>
                </c:pt>
                <c:pt idx="84">
                  <c:v>2200</c:v>
                </c:pt>
                <c:pt idx="85">
                  <c:v>2250</c:v>
                </c:pt>
                <c:pt idx="86">
                  <c:v>2300</c:v>
                </c:pt>
                <c:pt idx="87">
                  <c:v>2350</c:v>
                </c:pt>
                <c:pt idx="88">
                  <c:v>2400</c:v>
                </c:pt>
                <c:pt idx="89">
                  <c:v>2450</c:v>
                </c:pt>
                <c:pt idx="90">
                  <c:v>2500</c:v>
                </c:pt>
                <c:pt idx="91">
                  <c:v>2550</c:v>
                </c:pt>
                <c:pt idx="92">
                  <c:v>2600</c:v>
                </c:pt>
                <c:pt idx="93">
                  <c:v>2650</c:v>
                </c:pt>
                <c:pt idx="94">
                  <c:v>2700</c:v>
                </c:pt>
                <c:pt idx="95">
                  <c:v>2750</c:v>
                </c:pt>
                <c:pt idx="96">
                  <c:v>2800</c:v>
                </c:pt>
                <c:pt idx="97">
                  <c:v>2850</c:v>
                </c:pt>
                <c:pt idx="98">
                  <c:v>2900</c:v>
                </c:pt>
                <c:pt idx="99">
                  <c:v>2950</c:v>
                </c:pt>
                <c:pt idx="100">
                  <c:v>3000</c:v>
                </c:pt>
              </c:numCache>
            </c:numRef>
          </c:yVal>
        </c:ser>
        <c:ser>
          <c:idx val="0"/>
          <c:order val="0"/>
          <c:tx>
            <c:strRef>
              <c:f>Measurements!$E$2</c:f>
              <c:strCache>
                <c:ptCount val="1"/>
                <c:pt idx="0">
                  <c:v>Input Power (mW)</c:v>
                </c:pt>
              </c:strCache>
            </c:strRef>
          </c:tx>
          <c:marker>
            <c:symbol val="none"/>
          </c:marker>
          <c:xVal>
            <c:numRef>
              <c:f>Measurements!$A$3:$A$23</c:f>
              <c:numCache>
                <c:formatCode>General</c:formatCode>
                <c:ptCount val="21"/>
                <c:pt idx="0">
                  <c:v>0</c:v>
                </c:pt>
                <c:pt idx="1">
                  <c:v>50</c:v>
                </c:pt>
                <c:pt idx="2">
                  <c:v>100</c:v>
                </c:pt>
                <c:pt idx="3">
                  <c:v>150</c:v>
                </c:pt>
                <c:pt idx="4">
                  <c:v>200</c:v>
                </c:pt>
                <c:pt idx="5">
                  <c:v>250</c:v>
                </c:pt>
                <c:pt idx="6">
                  <c:v>300</c:v>
                </c:pt>
                <c:pt idx="7">
                  <c:v>350</c:v>
                </c:pt>
                <c:pt idx="8">
                  <c:v>400</c:v>
                </c:pt>
                <c:pt idx="9">
                  <c:v>450</c:v>
                </c:pt>
                <c:pt idx="10">
                  <c:v>500</c:v>
                </c:pt>
                <c:pt idx="11">
                  <c:v>550</c:v>
                </c:pt>
                <c:pt idx="12">
                  <c:v>600</c:v>
                </c:pt>
                <c:pt idx="13">
                  <c:v>650</c:v>
                </c:pt>
                <c:pt idx="14">
                  <c:v>700</c:v>
                </c:pt>
                <c:pt idx="15">
                  <c:v>750</c:v>
                </c:pt>
                <c:pt idx="16">
                  <c:v>800</c:v>
                </c:pt>
                <c:pt idx="17">
                  <c:v>850</c:v>
                </c:pt>
                <c:pt idx="18">
                  <c:v>900</c:v>
                </c:pt>
                <c:pt idx="19">
                  <c:v>950</c:v>
                </c:pt>
                <c:pt idx="20">
                  <c:v>1000</c:v>
                </c:pt>
              </c:numCache>
            </c:numRef>
          </c:xVal>
          <c:yVal>
            <c:numRef>
              <c:f>Measurements!$E$3:$E$23</c:f>
              <c:numCache>
                <c:formatCode>0.00</c:formatCode>
                <c:ptCount val="21"/>
                <c:pt idx="0">
                  <c:v>681.85953600000005</c:v>
                </c:pt>
                <c:pt idx="1">
                  <c:v>1082.0176349999999</c:v>
                </c:pt>
                <c:pt idx="2">
                  <c:v>1510.9794979999999</c:v>
                </c:pt>
                <c:pt idx="3">
                  <c:v>1536.1636409999999</c:v>
                </c:pt>
                <c:pt idx="4">
                  <c:v>1853.0671499999999</c:v>
                </c:pt>
                <c:pt idx="5">
                  <c:v>2179.0360079999996</c:v>
                </c:pt>
                <c:pt idx="6">
                  <c:v>2159.0016699999996</c:v>
                </c:pt>
                <c:pt idx="7">
                  <c:v>2449.072975</c:v>
                </c:pt>
                <c:pt idx="8">
                  <c:v>2778.3326460000003</c:v>
                </c:pt>
                <c:pt idx="9">
                  <c:v>3101.5587679999999</c:v>
                </c:pt>
                <c:pt idx="10">
                  <c:v>3463.7780059999996</c:v>
                </c:pt>
                <c:pt idx="11">
                  <c:v>3809.7329489999997</c:v>
                </c:pt>
                <c:pt idx="12">
                  <c:v>4164.5664719999995</c:v>
                </c:pt>
                <c:pt idx="13">
                  <c:v>4542.9183120000007</c:v>
                </c:pt>
                <c:pt idx="14">
                  <c:v>4899.7241819999999</c:v>
                </c:pt>
                <c:pt idx="15">
                  <c:v>5285.5119199999999</c:v>
                </c:pt>
                <c:pt idx="16">
                  <c:v>5664.5338359999996</c:v>
                </c:pt>
                <c:pt idx="17">
                  <c:v>6071.0792999999994</c:v>
                </c:pt>
                <c:pt idx="18">
                  <c:v>6432.7321970000003</c:v>
                </c:pt>
                <c:pt idx="19">
                  <c:v>6840.3015939999996</c:v>
                </c:pt>
                <c:pt idx="20">
                  <c:v>7231.1417919999994</c:v>
                </c:pt>
              </c:numCache>
            </c:numRef>
          </c:yVal>
        </c:ser>
        <c:axId val="113525120"/>
        <c:axId val="113527040"/>
      </c:scatterChart>
      <c:valAx>
        <c:axId val="113525120"/>
        <c:scaling>
          <c:orientation val="minMax"/>
          <c:max val="1000"/>
        </c:scaling>
        <c:axPos val="b"/>
        <c:majorGridlines/>
        <c:title>
          <c:tx>
            <c:rich>
              <a:bodyPr/>
              <a:lstStyle/>
              <a:p>
                <a:pPr>
                  <a:defRPr/>
                </a:pPr>
                <a:r>
                  <a:rPr lang="en-US"/>
                  <a:t>Output Load Current (mA)</a:t>
                </a:r>
              </a:p>
            </c:rich>
          </c:tx>
          <c:layout/>
        </c:title>
        <c:numFmt formatCode="General" sourceLinked="1"/>
        <c:majorTickMark val="none"/>
        <c:tickLblPos val="nextTo"/>
        <c:crossAx val="113527040"/>
        <c:crosses val="autoZero"/>
        <c:crossBetween val="midCat"/>
      </c:valAx>
      <c:valAx>
        <c:axId val="113527040"/>
        <c:scaling>
          <c:orientation val="minMax"/>
        </c:scaling>
        <c:axPos val="l"/>
        <c:majorGridlines/>
        <c:title>
          <c:tx>
            <c:rich>
              <a:bodyPr/>
              <a:lstStyle/>
              <a:p>
                <a:pPr>
                  <a:defRPr/>
                </a:pPr>
                <a:r>
                  <a:rPr lang="en-US"/>
                  <a:t>Reported Received Power</a:t>
                </a:r>
                <a:r>
                  <a:rPr lang="en-US" baseline="0"/>
                  <a:t> (mW)</a:t>
                </a:r>
                <a:endParaRPr lang="en-US"/>
              </a:p>
            </c:rich>
          </c:tx>
          <c:layout/>
        </c:title>
        <c:numFmt formatCode="General" sourceLinked="1"/>
        <c:majorTickMark val="none"/>
        <c:tickLblPos val="nextTo"/>
        <c:crossAx val="113525120"/>
        <c:crosses val="autoZero"/>
        <c:crossBetween val="midCat"/>
      </c:valAx>
    </c:plotArea>
    <c:legend>
      <c:legendPos val="r"/>
      <c:layout/>
    </c:legend>
    <c:plotVisOnly val="1"/>
  </c:chart>
  <c:printSettings>
    <c:headerFooter/>
    <c:pageMargins b="0.75000000000000477" l="0.70000000000000062" r="0.70000000000000062" t="0.75000000000000477"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11</xdr:col>
      <xdr:colOff>523876</xdr:colOff>
      <xdr:row>0</xdr:row>
      <xdr:rowOff>66676</xdr:rowOff>
    </xdr:from>
    <xdr:to>
      <xdr:col>24</xdr:col>
      <xdr:colOff>114300</xdr:colOff>
      <xdr:row>20</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0</xdr:row>
      <xdr:rowOff>47626</xdr:rowOff>
    </xdr:from>
    <xdr:to>
      <xdr:col>11</xdr:col>
      <xdr:colOff>438150</xdr:colOff>
      <xdr:row>20</xdr:row>
      <xdr:rowOff>85726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20</xdr:row>
      <xdr:rowOff>114300</xdr:rowOff>
    </xdr:from>
    <xdr:to>
      <xdr:col>11</xdr:col>
      <xdr:colOff>438150</xdr:colOff>
      <xdr:row>39</xdr:row>
      <xdr:rowOff>66675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47626</xdr:colOff>
      <xdr:row>39</xdr:row>
      <xdr:rowOff>95250</xdr:rowOff>
    </xdr:from>
    <xdr:to>
      <xdr:col>11</xdr:col>
      <xdr:colOff>428626</xdr:colOff>
      <xdr:row>58</xdr:row>
      <xdr:rowOff>28575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28575</xdr:colOff>
      <xdr:row>58</xdr:row>
      <xdr:rowOff>76201</xdr:rowOff>
    </xdr:from>
    <xdr:to>
      <xdr:col>11</xdr:col>
      <xdr:colOff>438150</xdr:colOff>
      <xdr:row>77</xdr:row>
      <xdr:rowOff>38101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542925</xdr:colOff>
      <xdr:row>20</xdr:row>
      <xdr:rowOff>123826</xdr:rowOff>
    </xdr:from>
    <xdr:to>
      <xdr:col>24</xdr:col>
      <xdr:colOff>104775</xdr:colOff>
      <xdr:row>39</xdr:row>
      <xdr:rowOff>38100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504825</xdr:colOff>
      <xdr:row>39</xdr:row>
      <xdr:rowOff>95251</xdr:rowOff>
    </xdr:from>
    <xdr:to>
      <xdr:col>24</xdr:col>
      <xdr:colOff>104775</xdr:colOff>
      <xdr:row>58</xdr:row>
      <xdr:rowOff>19051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28575</xdr:colOff>
      <xdr:row>77</xdr:row>
      <xdr:rowOff>76201</xdr:rowOff>
    </xdr:from>
    <xdr:to>
      <xdr:col>11</xdr:col>
      <xdr:colOff>447675</xdr:colOff>
      <xdr:row>97</xdr:row>
      <xdr:rowOff>1</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514350</xdr:colOff>
      <xdr:row>58</xdr:row>
      <xdr:rowOff>47625</xdr:rowOff>
    </xdr:from>
    <xdr:to>
      <xdr:col>24</xdr:col>
      <xdr:colOff>114300</xdr:colOff>
      <xdr:row>76</xdr:row>
      <xdr:rowOff>161925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xdr:col>
      <xdr:colOff>514349</xdr:colOff>
      <xdr:row>77</xdr:row>
      <xdr:rowOff>66675</xdr:rowOff>
    </xdr:from>
    <xdr:to>
      <xdr:col>24</xdr:col>
      <xdr:colOff>114300</xdr:colOff>
      <xdr:row>96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341299</xdr:colOff>
      <xdr:row>21</xdr:row>
      <xdr:rowOff>174012</xdr:rowOff>
    </xdr:from>
    <xdr:to>
      <xdr:col>35</xdr:col>
      <xdr:colOff>397327</xdr:colOff>
      <xdr:row>67</xdr:row>
      <xdr:rowOff>117983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dimension ref="A1:Q81"/>
  <sheetViews>
    <sheetView tabSelected="1" zoomScale="85" zoomScaleNormal="85" workbookViewId="0">
      <selection activeCell="O38" sqref="O38"/>
    </sheetView>
  </sheetViews>
  <sheetFormatPr defaultRowHeight="15"/>
  <cols>
    <col min="1" max="1" width="29" customWidth="1"/>
    <col min="2" max="2" width="15" customWidth="1"/>
    <col min="3" max="3" width="15.28515625" customWidth="1"/>
    <col min="4" max="4" width="17" customWidth="1"/>
    <col min="5" max="5" width="16.5703125" customWidth="1"/>
    <col min="6" max="6" width="17.7109375" customWidth="1"/>
    <col min="7" max="7" width="15.42578125" customWidth="1"/>
    <col min="8" max="9" width="18.5703125" customWidth="1"/>
    <col min="10" max="10" width="14.7109375" customWidth="1"/>
    <col min="11" max="11" width="17.140625" customWidth="1"/>
    <col min="12" max="12" width="16.5703125" customWidth="1"/>
    <col min="13" max="13" width="16.85546875" customWidth="1"/>
    <col min="14" max="14" width="17.85546875" customWidth="1"/>
    <col min="15" max="15" width="15.42578125" customWidth="1"/>
    <col min="16" max="16" width="14.5703125" customWidth="1"/>
    <col min="17" max="17" width="17.140625" customWidth="1"/>
    <col min="18" max="18" width="16.42578125" customWidth="1"/>
    <col min="19" max="19" width="17.85546875" customWidth="1"/>
  </cols>
  <sheetData>
    <row r="1" spans="1:17">
      <c r="A1" t="s">
        <v>56</v>
      </c>
      <c r="C1" s="104" t="s">
        <v>112</v>
      </c>
      <c r="E1" s="103" t="s">
        <v>108</v>
      </c>
      <c r="K1" s="104" t="s">
        <v>111</v>
      </c>
      <c r="M1" s="103" t="s">
        <v>113</v>
      </c>
    </row>
    <row r="2" spans="1:17">
      <c r="A2" s="41" t="s">
        <v>61</v>
      </c>
      <c r="B2" s="46" t="s">
        <v>57</v>
      </c>
      <c r="C2" s="46" t="s">
        <v>58</v>
      </c>
      <c r="D2" s="46" t="s">
        <v>59</v>
      </c>
      <c r="E2" s="42" t="s">
        <v>60</v>
      </c>
      <c r="F2" s="43" t="s">
        <v>63</v>
      </c>
      <c r="G2" s="99" t="s">
        <v>109</v>
      </c>
      <c r="I2" s="41" t="s">
        <v>61</v>
      </c>
      <c r="J2" s="46" t="s">
        <v>57</v>
      </c>
      <c r="K2" s="46" t="s">
        <v>58</v>
      </c>
      <c r="L2" s="46" t="s">
        <v>59</v>
      </c>
      <c r="M2" s="42" t="s">
        <v>60</v>
      </c>
      <c r="N2" s="43" t="s">
        <v>63</v>
      </c>
      <c r="O2" s="99" t="s">
        <v>109</v>
      </c>
      <c r="Q2" s="97" t="s">
        <v>100</v>
      </c>
    </row>
    <row r="3" spans="1:17">
      <c r="A3" s="44">
        <v>0</v>
      </c>
      <c r="B3" s="81">
        <v>5.0885040000000004</v>
      </c>
      <c r="C3" s="81">
        <v>0.13400000000000001</v>
      </c>
      <c r="D3" s="81">
        <v>5.3269229999999999</v>
      </c>
      <c r="E3" s="54">
        <f>B3*C3*1000</f>
        <v>681.85953600000005</v>
      </c>
      <c r="F3" s="51">
        <f>A3*D3</f>
        <v>0</v>
      </c>
      <c r="G3" s="100">
        <f>E3-Q3</f>
        <v>409.16722830769237</v>
      </c>
      <c r="I3" s="44">
        <v>0</v>
      </c>
      <c r="J3" s="81">
        <v>5.0885040000000004</v>
      </c>
      <c r="K3" s="81">
        <v>0.13400000000000001</v>
      </c>
      <c r="L3" s="81">
        <v>5.3269229999999999</v>
      </c>
      <c r="M3" s="54">
        <f>K3*J3*1000</f>
        <v>681.85953600000005</v>
      </c>
      <c r="N3" s="51">
        <f>I3*L3</f>
        <v>0</v>
      </c>
      <c r="O3" s="100">
        <f>M3-Q3</f>
        <v>409.16722830769237</v>
      </c>
      <c r="Q3" s="98">
        <v>272.69230769230768</v>
      </c>
    </row>
    <row r="4" spans="1:17">
      <c r="A4" s="44">
        <v>50</v>
      </c>
      <c r="B4" s="81">
        <v>5.0798949999999996</v>
      </c>
      <c r="C4" s="81">
        <v>0.21299999999999999</v>
      </c>
      <c r="D4" s="81">
        <v>5.3256420000000002</v>
      </c>
      <c r="E4" s="54">
        <f t="shared" ref="E4:E23" si="0">B4*C4*1000</f>
        <v>1082.0176349999999</v>
      </c>
      <c r="F4" s="51">
        <f>A4*D4</f>
        <v>266.28210000000001</v>
      </c>
      <c r="G4" s="100">
        <f>E4-Q4</f>
        <v>437.09455807692302</v>
      </c>
      <c r="I4" s="44">
        <v>50</v>
      </c>
      <c r="J4" s="81">
        <v>5.0798949999999996</v>
      </c>
      <c r="K4" s="81">
        <v>0.21299999999999999</v>
      </c>
      <c r="L4" s="81">
        <v>5.3256420000000002</v>
      </c>
      <c r="M4" s="54">
        <f t="shared" ref="M4:M23" si="1">K4*J4*1000</f>
        <v>1082.0176349999999</v>
      </c>
      <c r="N4" s="51">
        <f t="shared" ref="N4:N23" si="2">I4*L4</f>
        <v>266.28210000000001</v>
      </c>
      <c r="O4" s="100">
        <f t="shared" ref="O4:O23" si="3">M4-Q4</f>
        <v>437.09455807692302</v>
      </c>
      <c r="Q4" s="98">
        <v>644.92307692307691</v>
      </c>
    </row>
    <row r="5" spans="1:17">
      <c r="A5" s="44">
        <v>100</v>
      </c>
      <c r="B5" s="81">
        <v>5.0704010000000004</v>
      </c>
      <c r="C5" s="81">
        <v>0.29799999999999999</v>
      </c>
      <c r="D5" s="81">
        <v>5.3248119999999997</v>
      </c>
      <c r="E5" s="54">
        <f t="shared" si="0"/>
        <v>1510.9794979999999</v>
      </c>
      <c r="F5" s="51">
        <f>A5*D5</f>
        <v>532.48119999999994</v>
      </c>
      <c r="G5" s="100">
        <f>E5-Q5</f>
        <v>445.13334415384611</v>
      </c>
      <c r="I5" s="44">
        <v>100</v>
      </c>
      <c r="J5" s="81">
        <v>5.0704010000000004</v>
      </c>
      <c r="K5" s="81">
        <v>0.29799999999999999</v>
      </c>
      <c r="L5" s="81">
        <v>5.3248119999999997</v>
      </c>
      <c r="M5" s="54">
        <f t="shared" si="1"/>
        <v>1510.9794979999999</v>
      </c>
      <c r="N5" s="51">
        <f t="shared" si="2"/>
        <v>532.48119999999994</v>
      </c>
      <c r="O5" s="100">
        <f t="shared" si="3"/>
        <v>445.13334415384611</v>
      </c>
      <c r="Q5" s="98">
        <v>1065.8461538461538</v>
      </c>
    </row>
    <row r="6" spans="1:17">
      <c r="A6" s="44">
        <v>150</v>
      </c>
      <c r="B6" s="81">
        <v>5.0698470000000002</v>
      </c>
      <c r="C6" s="81">
        <v>0.30299999999999999</v>
      </c>
      <c r="D6" s="81">
        <v>5.3245300000000002</v>
      </c>
      <c r="E6" s="54">
        <f t="shared" si="0"/>
        <v>1536.1636409999999</v>
      </c>
      <c r="F6" s="51">
        <f>A6*D6</f>
        <v>798.67950000000008</v>
      </c>
      <c r="G6" s="100">
        <f>E6-Q6</f>
        <v>381.39441023076915</v>
      </c>
      <c r="I6" s="44">
        <v>150</v>
      </c>
      <c r="J6" s="81">
        <v>5.0698470000000002</v>
      </c>
      <c r="K6" s="81">
        <v>0.30299999999999999</v>
      </c>
      <c r="L6" s="81">
        <v>5.3245300000000002</v>
      </c>
      <c r="M6" s="54">
        <f t="shared" si="1"/>
        <v>1536.1636409999999</v>
      </c>
      <c r="N6" s="51">
        <f t="shared" si="2"/>
        <v>798.67950000000008</v>
      </c>
      <c r="O6" s="100">
        <f t="shared" si="3"/>
        <v>381.39441023076915</v>
      </c>
      <c r="Q6" s="98">
        <v>1154.7692307692307</v>
      </c>
    </row>
    <row r="7" spans="1:17">
      <c r="A7" s="44">
        <v>200</v>
      </c>
      <c r="B7" s="81">
        <v>5.0630249999999997</v>
      </c>
      <c r="C7" s="81">
        <v>0.36599999999999999</v>
      </c>
      <c r="D7" s="81">
        <v>5.3253069999999996</v>
      </c>
      <c r="E7" s="54">
        <f t="shared" si="0"/>
        <v>1853.0671499999999</v>
      </c>
      <c r="F7" s="51">
        <f>A7*D7</f>
        <v>1065.0613999999998</v>
      </c>
      <c r="G7" s="100">
        <f>E7-Q7</f>
        <v>372.52868846153842</v>
      </c>
      <c r="I7" s="44">
        <v>200</v>
      </c>
      <c r="J7" s="81">
        <v>5.0630249999999997</v>
      </c>
      <c r="K7" s="81">
        <v>0.36599999999999999</v>
      </c>
      <c r="L7" s="81">
        <v>5.3253069999999996</v>
      </c>
      <c r="M7" s="54">
        <f t="shared" si="1"/>
        <v>1853.0671499999999</v>
      </c>
      <c r="N7" s="51">
        <f t="shared" si="2"/>
        <v>1065.0613999999998</v>
      </c>
      <c r="O7" s="100">
        <f t="shared" si="3"/>
        <v>372.52868846153842</v>
      </c>
      <c r="Q7" s="98">
        <v>1480.5384615384614</v>
      </c>
    </row>
    <row r="8" spans="1:17">
      <c r="A8" s="44">
        <v>250</v>
      </c>
      <c r="B8" s="81">
        <v>5.0557679999999996</v>
      </c>
      <c r="C8" s="81">
        <v>0.43099999999999999</v>
      </c>
      <c r="D8" s="81">
        <v>5.3244639999999999</v>
      </c>
      <c r="E8" s="54">
        <f t="shared" si="0"/>
        <v>2179.0360079999996</v>
      </c>
      <c r="F8" s="51">
        <f>A8*D8</f>
        <v>1331.116</v>
      </c>
      <c r="G8" s="100">
        <f>E8-Q8</f>
        <v>370.42062338461506</v>
      </c>
      <c r="I8" s="44">
        <v>250</v>
      </c>
      <c r="J8" s="81">
        <v>5.0557679999999996</v>
      </c>
      <c r="K8" s="81">
        <v>0.43099999999999999</v>
      </c>
      <c r="L8" s="81">
        <v>5.3244639999999999</v>
      </c>
      <c r="M8" s="54">
        <f t="shared" si="1"/>
        <v>2179.0360079999996</v>
      </c>
      <c r="N8" s="51">
        <f t="shared" si="2"/>
        <v>1331.116</v>
      </c>
      <c r="O8" s="100">
        <f t="shared" si="3"/>
        <v>370.42062338461506</v>
      </c>
      <c r="Q8" s="98">
        <v>1808.6153846153845</v>
      </c>
    </row>
    <row r="9" spans="1:17">
      <c r="A9" s="44">
        <v>300</v>
      </c>
      <c r="B9" s="81">
        <v>5.0562100000000001</v>
      </c>
      <c r="C9" s="81">
        <v>0.42699999999999999</v>
      </c>
      <c r="D9" s="81">
        <v>5.3238940000000001</v>
      </c>
      <c r="E9" s="54">
        <f t="shared" si="0"/>
        <v>2159.0016699999996</v>
      </c>
      <c r="F9" s="51">
        <f>A9*D9</f>
        <v>1597.1682000000001</v>
      </c>
      <c r="G9" s="100">
        <f>E9-Q9</f>
        <v>353.92474692307655</v>
      </c>
      <c r="I9" s="44">
        <v>300</v>
      </c>
      <c r="J9" s="81">
        <v>5.0562100000000001</v>
      </c>
      <c r="K9" s="81">
        <v>0.42699999999999999</v>
      </c>
      <c r="L9" s="81">
        <v>5.3238940000000001</v>
      </c>
      <c r="M9" s="54">
        <f t="shared" si="1"/>
        <v>2159.0016699999996</v>
      </c>
      <c r="N9" s="51">
        <f t="shared" si="2"/>
        <v>1597.1682000000001</v>
      </c>
      <c r="O9" s="100">
        <f t="shared" si="3"/>
        <v>353.92474692307655</v>
      </c>
      <c r="Q9" s="98">
        <v>1805.0769230769231</v>
      </c>
    </row>
    <row r="10" spans="1:17">
      <c r="A10" s="44">
        <v>350</v>
      </c>
      <c r="B10" s="81">
        <v>5.0496350000000003</v>
      </c>
      <c r="C10" s="81">
        <v>0.48499999999999999</v>
      </c>
      <c r="D10" s="81">
        <v>5.287337</v>
      </c>
      <c r="E10" s="54">
        <f t="shared" si="0"/>
        <v>2449.072975</v>
      </c>
      <c r="F10" s="51">
        <f>A10*D10</f>
        <v>1850.5679499999999</v>
      </c>
      <c r="G10" s="100">
        <f>E10-Q10</f>
        <v>304.45759038461529</v>
      </c>
      <c r="I10" s="44">
        <v>350</v>
      </c>
      <c r="J10" s="81">
        <v>5.0496350000000003</v>
      </c>
      <c r="K10" s="81">
        <v>0.48499999999999999</v>
      </c>
      <c r="L10" s="81">
        <v>5.287337</v>
      </c>
      <c r="M10" s="54">
        <f t="shared" si="1"/>
        <v>2449.072975</v>
      </c>
      <c r="N10" s="51">
        <f t="shared" si="2"/>
        <v>1850.5679499999999</v>
      </c>
      <c r="O10" s="100">
        <f t="shared" si="3"/>
        <v>304.45759038461529</v>
      </c>
      <c r="Q10" s="98">
        <v>2144.6153846153848</v>
      </c>
    </row>
    <row r="11" spans="1:17">
      <c r="A11" s="44">
        <v>400</v>
      </c>
      <c r="B11" s="81">
        <v>5.0423460000000002</v>
      </c>
      <c r="C11" s="81">
        <v>0.55100000000000005</v>
      </c>
      <c r="D11" s="81">
        <v>5.2740549999999997</v>
      </c>
      <c r="E11" s="54">
        <f t="shared" si="0"/>
        <v>2778.3326460000003</v>
      </c>
      <c r="F11" s="51">
        <f>A11*D11</f>
        <v>2109.6219999999998</v>
      </c>
      <c r="G11" s="100">
        <f>E11-Q11</f>
        <v>356.3326460000003</v>
      </c>
      <c r="I11" s="44">
        <v>400</v>
      </c>
      <c r="J11" s="81">
        <v>5.0423460000000002</v>
      </c>
      <c r="K11" s="81">
        <v>0.55100000000000005</v>
      </c>
      <c r="L11" s="81">
        <v>5.2740549999999997</v>
      </c>
      <c r="M11" s="54">
        <f t="shared" si="1"/>
        <v>2778.3326460000003</v>
      </c>
      <c r="N11" s="51">
        <f t="shared" si="2"/>
        <v>2109.6219999999998</v>
      </c>
      <c r="O11" s="100">
        <f t="shared" si="3"/>
        <v>356.3326460000003</v>
      </c>
      <c r="Q11" s="98">
        <v>2422</v>
      </c>
    </row>
    <row r="12" spans="1:17">
      <c r="A12" s="44">
        <v>450</v>
      </c>
      <c r="B12" s="81">
        <v>5.0349979999999999</v>
      </c>
      <c r="C12" s="81">
        <v>0.61599999999999999</v>
      </c>
      <c r="D12" s="81">
        <v>5.2361110000000002</v>
      </c>
      <c r="E12" s="54">
        <f t="shared" si="0"/>
        <v>3101.5587679999999</v>
      </c>
      <c r="F12" s="51">
        <f>A12*D12</f>
        <v>2356.2499499999999</v>
      </c>
      <c r="G12" s="100">
        <f>E12-Q12</f>
        <v>353.17415261538463</v>
      </c>
      <c r="I12" s="44">
        <v>450</v>
      </c>
      <c r="J12" s="81">
        <v>5.0349979999999999</v>
      </c>
      <c r="K12" s="81">
        <v>0.61599999999999999</v>
      </c>
      <c r="L12" s="81">
        <v>5.2361110000000002</v>
      </c>
      <c r="M12" s="54">
        <f t="shared" si="1"/>
        <v>3101.5587679999999</v>
      </c>
      <c r="N12" s="51">
        <f t="shared" si="2"/>
        <v>2356.2499499999999</v>
      </c>
      <c r="O12" s="100">
        <f t="shared" si="3"/>
        <v>353.17415261538463</v>
      </c>
      <c r="Q12" s="98">
        <v>2748.3846153846152</v>
      </c>
    </row>
    <row r="13" spans="1:17">
      <c r="A13" s="44">
        <v>500</v>
      </c>
      <c r="B13" s="81">
        <v>5.0272540000000001</v>
      </c>
      <c r="C13" s="81">
        <v>0.68899999999999995</v>
      </c>
      <c r="D13" s="81">
        <v>5.2413720000000001</v>
      </c>
      <c r="E13" s="54">
        <f t="shared" si="0"/>
        <v>3463.7780059999996</v>
      </c>
      <c r="F13" s="51">
        <f>A13*D13</f>
        <v>2620.6860000000001</v>
      </c>
      <c r="G13" s="100">
        <f>E13-Q13</f>
        <v>420.08569830769193</v>
      </c>
      <c r="I13" s="44">
        <v>500</v>
      </c>
      <c r="J13" s="81">
        <v>5.0272540000000001</v>
      </c>
      <c r="K13" s="81">
        <v>0.68899999999999995</v>
      </c>
      <c r="L13" s="81">
        <v>5.2413720000000001</v>
      </c>
      <c r="M13" s="54">
        <f t="shared" si="1"/>
        <v>3463.7780059999996</v>
      </c>
      <c r="N13" s="51">
        <f t="shared" si="2"/>
        <v>2620.6860000000001</v>
      </c>
      <c r="O13" s="100">
        <f t="shared" si="3"/>
        <v>420.08569830769193</v>
      </c>
      <c r="Q13" s="98">
        <v>3043.6923076923076</v>
      </c>
    </row>
    <row r="14" spans="1:17">
      <c r="A14" s="44">
        <v>550</v>
      </c>
      <c r="B14" s="81">
        <v>5.0194109999999998</v>
      </c>
      <c r="C14" s="81">
        <v>0.75900000000000001</v>
      </c>
      <c r="D14" s="81">
        <v>5.2386699999999999</v>
      </c>
      <c r="E14" s="54">
        <f t="shared" si="0"/>
        <v>3809.7329489999997</v>
      </c>
      <c r="F14" s="51">
        <f>A14*D14</f>
        <v>2881.2685000000001</v>
      </c>
      <c r="G14" s="100">
        <f>E14-Q14</f>
        <v>418.27141053846117</v>
      </c>
      <c r="I14" s="44">
        <v>550</v>
      </c>
      <c r="J14" s="81">
        <v>5.0194109999999998</v>
      </c>
      <c r="K14" s="81">
        <v>0.75900000000000001</v>
      </c>
      <c r="L14" s="81">
        <v>5.2386699999999999</v>
      </c>
      <c r="M14" s="54">
        <f t="shared" si="1"/>
        <v>3809.7329489999997</v>
      </c>
      <c r="N14" s="51">
        <f t="shared" si="2"/>
        <v>2881.2685000000001</v>
      </c>
      <c r="O14" s="100">
        <f t="shared" si="3"/>
        <v>418.27141053846117</v>
      </c>
      <c r="Q14" s="98">
        <v>3391.4615384615386</v>
      </c>
    </row>
    <row r="15" spans="1:17">
      <c r="A15" s="44">
        <v>600</v>
      </c>
      <c r="B15" s="81">
        <v>5.0115119999999997</v>
      </c>
      <c r="C15" s="81">
        <v>0.83099999999999996</v>
      </c>
      <c r="D15" s="81">
        <v>5.2239820000000003</v>
      </c>
      <c r="E15" s="54">
        <f t="shared" si="0"/>
        <v>4164.5664719999995</v>
      </c>
      <c r="F15" s="51">
        <f>A15*D15</f>
        <v>3134.3892000000001</v>
      </c>
      <c r="G15" s="100">
        <f>E15-Q15</f>
        <v>460.79724123076858</v>
      </c>
      <c r="I15" s="44">
        <v>600</v>
      </c>
      <c r="J15" s="81">
        <v>5.0115119999999997</v>
      </c>
      <c r="K15" s="81">
        <v>0.83099999999999996</v>
      </c>
      <c r="L15" s="81">
        <v>5.2239820000000003</v>
      </c>
      <c r="M15" s="54">
        <f t="shared" si="1"/>
        <v>4164.5664719999995</v>
      </c>
      <c r="N15" s="51">
        <f t="shared" si="2"/>
        <v>3134.3892000000001</v>
      </c>
      <c r="O15" s="100">
        <f t="shared" si="3"/>
        <v>460.79724123076858</v>
      </c>
      <c r="Q15" s="98">
        <v>3703.7692307692309</v>
      </c>
    </row>
    <row r="16" spans="1:17">
      <c r="A16" s="44">
        <v>650</v>
      </c>
      <c r="B16" s="81">
        <v>5.0032139999999998</v>
      </c>
      <c r="C16" s="81">
        <v>0.90800000000000003</v>
      </c>
      <c r="D16" s="81">
        <v>5.2330170000000003</v>
      </c>
      <c r="E16" s="54">
        <f t="shared" si="0"/>
        <v>4542.9183120000007</v>
      </c>
      <c r="F16" s="51">
        <f>A16*D16</f>
        <v>3401.4610500000003</v>
      </c>
      <c r="G16" s="100">
        <f>E16-Q16</f>
        <v>514.22600430769307</v>
      </c>
      <c r="I16" s="44">
        <v>650</v>
      </c>
      <c r="J16" s="81">
        <v>5.0032139999999998</v>
      </c>
      <c r="K16" s="81">
        <v>0.90800000000000003</v>
      </c>
      <c r="L16" s="81">
        <v>5.2330170000000003</v>
      </c>
      <c r="M16" s="54">
        <f t="shared" si="1"/>
        <v>4542.9183120000007</v>
      </c>
      <c r="N16" s="51">
        <f t="shared" si="2"/>
        <v>3401.4610500000003</v>
      </c>
      <c r="O16" s="100">
        <f t="shared" si="3"/>
        <v>514.22600430769307</v>
      </c>
      <c r="Q16" s="98">
        <v>4028.6923076923076</v>
      </c>
    </row>
    <row r="17" spans="1:17">
      <c r="A17" s="44">
        <v>700</v>
      </c>
      <c r="B17" s="81">
        <v>4.9946219999999997</v>
      </c>
      <c r="C17" s="81">
        <v>0.98099999999999998</v>
      </c>
      <c r="D17" s="81">
        <v>5.2235120000000004</v>
      </c>
      <c r="E17" s="54">
        <f t="shared" si="0"/>
        <v>4899.7241819999999</v>
      </c>
      <c r="F17" s="51">
        <f>A17*D17</f>
        <v>3656.4584000000004</v>
      </c>
      <c r="G17" s="100">
        <f>E17-Q17</f>
        <v>523.80110507692279</v>
      </c>
      <c r="I17" s="44">
        <v>700</v>
      </c>
      <c r="J17" s="81">
        <v>4.9946219999999997</v>
      </c>
      <c r="K17" s="81">
        <v>0.98099999999999998</v>
      </c>
      <c r="L17" s="81">
        <v>5.2235120000000004</v>
      </c>
      <c r="M17" s="54">
        <f t="shared" si="1"/>
        <v>4899.7241819999999</v>
      </c>
      <c r="N17" s="51">
        <f t="shared" si="2"/>
        <v>3656.4584000000004</v>
      </c>
      <c r="O17" s="100">
        <f t="shared" si="3"/>
        <v>523.80110507692279</v>
      </c>
      <c r="Q17" s="98">
        <v>4375.9230769230771</v>
      </c>
    </row>
    <row r="18" spans="1:17">
      <c r="A18" s="44">
        <v>750</v>
      </c>
      <c r="B18" s="81">
        <v>4.986332</v>
      </c>
      <c r="C18" s="81">
        <v>1.06</v>
      </c>
      <c r="D18" s="81">
        <v>5.2133669999999999</v>
      </c>
      <c r="E18" s="54">
        <f t="shared" si="0"/>
        <v>5285.5119199999999</v>
      </c>
      <c r="F18" s="51">
        <f>A18*D18</f>
        <v>3910.0252499999997</v>
      </c>
      <c r="G18" s="100">
        <f>E18-Q18</f>
        <v>570.35807384615418</v>
      </c>
      <c r="I18" s="44">
        <v>750</v>
      </c>
      <c r="J18" s="81">
        <v>4.986332</v>
      </c>
      <c r="K18" s="81">
        <v>1.06</v>
      </c>
      <c r="L18" s="81">
        <v>5.2133669999999999</v>
      </c>
      <c r="M18" s="54">
        <f t="shared" si="1"/>
        <v>5285.5119199999999</v>
      </c>
      <c r="N18" s="51">
        <f t="shared" si="2"/>
        <v>3910.0252499999997</v>
      </c>
      <c r="O18" s="100">
        <f t="shared" si="3"/>
        <v>570.35807384615418</v>
      </c>
      <c r="Q18" s="98">
        <v>4715.1538461538457</v>
      </c>
    </row>
    <row r="19" spans="1:17">
      <c r="A19" s="44">
        <v>800</v>
      </c>
      <c r="B19" s="81">
        <v>4.9776220000000002</v>
      </c>
      <c r="C19" s="81">
        <v>1.1379999999999999</v>
      </c>
      <c r="D19" s="81">
        <v>5.206391</v>
      </c>
      <c r="E19" s="54">
        <f t="shared" si="0"/>
        <v>5664.5338359999996</v>
      </c>
      <c r="F19" s="51">
        <f>A19*D19</f>
        <v>4165.1127999999999</v>
      </c>
      <c r="G19" s="100">
        <f>E19-Q19</f>
        <v>600.45691292307674</v>
      </c>
      <c r="I19" s="44">
        <v>800</v>
      </c>
      <c r="J19" s="81">
        <v>4.9776220000000002</v>
      </c>
      <c r="K19" s="81">
        <v>1.1379999999999999</v>
      </c>
      <c r="L19" s="81">
        <v>5.206391</v>
      </c>
      <c r="M19" s="54">
        <f t="shared" si="1"/>
        <v>5664.5338359999996</v>
      </c>
      <c r="N19" s="51">
        <f t="shared" si="2"/>
        <v>4165.1127999999999</v>
      </c>
      <c r="O19" s="100">
        <f t="shared" si="3"/>
        <v>600.45691292307674</v>
      </c>
      <c r="Q19" s="98">
        <v>5064.0769230769229</v>
      </c>
    </row>
    <row r="20" spans="1:17">
      <c r="A20" s="44">
        <v>850</v>
      </c>
      <c r="B20" s="81">
        <v>4.9681499999999996</v>
      </c>
      <c r="C20" s="81">
        <v>1.222</v>
      </c>
      <c r="D20" s="81">
        <v>5.2109990000000002</v>
      </c>
      <c r="E20" s="54">
        <f t="shared" si="0"/>
        <v>6071.0792999999994</v>
      </c>
      <c r="F20" s="51">
        <f>A20*D20</f>
        <v>4429.34915</v>
      </c>
      <c r="G20" s="100">
        <f>E20-Q20</f>
        <v>670.61776153846131</v>
      </c>
      <c r="I20" s="44">
        <v>850</v>
      </c>
      <c r="J20" s="81">
        <v>4.9681499999999996</v>
      </c>
      <c r="K20" s="81">
        <v>1.222</v>
      </c>
      <c r="L20" s="81">
        <v>5.2109990000000002</v>
      </c>
      <c r="M20" s="54">
        <f t="shared" si="1"/>
        <v>6071.0792999999994</v>
      </c>
      <c r="N20" s="51">
        <f t="shared" si="2"/>
        <v>4429.34915</v>
      </c>
      <c r="O20" s="100">
        <f t="shared" si="3"/>
        <v>670.61776153846131</v>
      </c>
      <c r="Q20" s="98">
        <v>5400.4615384615381</v>
      </c>
    </row>
    <row r="21" spans="1:17">
      <c r="A21" s="44">
        <v>900</v>
      </c>
      <c r="B21" s="81">
        <v>4.9597009999999999</v>
      </c>
      <c r="C21" s="81">
        <v>1.2969999999999999</v>
      </c>
      <c r="D21" s="81">
        <v>5.1824899999999996</v>
      </c>
      <c r="E21" s="54">
        <f t="shared" si="0"/>
        <v>6432.7321970000003</v>
      </c>
      <c r="F21" s="51">
        <f>A21*D21</f>
        <v>4664.241</v>
      </c>
      <c r="G21" s="100">
        <f>E21-Q21</f>
        <v>652.80912007692314</v>
      </c>
      <c r="I21" s="44">
        <v>900</v>
      </c>
      <c r="J21" s="81">
        <v>4.9597009999999999</v>
      </c>
      <c r="K21" s="81">
        <v>1.2969999999999999</v>
      </c>
      <c r="L21" s="81">
        <v>5.1824899999999996</v>
      </c>
      <c r="M21" s="54">
        <f t="shared" si="1"/>
        <v>6432.7321970000003</v>
      </c>
      <c r="N21" s="51">
        <f t="shared" si="2"/>
        <v>4664.241</v>
      </c>
      <c r="O21" s="100">
        <f t="shared" si="3"/>
        <v>652.80912007692314</v>
      </c>
      <c r="Q21" s="98">
        <v>5779.9230769230771</v>
      </c>
    </row>
    <row r="22" spans="1:17">
      <c r="A22" s="44">
        <v>950</v>
      </c>
      <c r="B22" s="81">
        <v>4.949567</v>
      </c>
      <c r="C22" s="81">
        <v>1.3819999999999999</v>
      </c>
      <c r="D22" s="81">
        <v>5.1937660000000001</v>
      </c>
      <c r="E22" s="54">
        <f t="shared" si="0"/>
        <v>6840.3015939999996</v>
      </c>
      <c r="F22" s="51">
        <f>A22*D22</f>
        <v>4934.0776999999998</v>
      </c>
      <c r="G22" s="100">
        <f>E22-Q22</f>
        <v>689.4554401538453</v>
      </c>
      <c r="I22" s="44">
        <v>950</v>
      </c>
      <c r="J22" s="81">
        <v>4.949567</v>
      </c>
      <c r="K22" s="81">
        <v>1.3819999999999999</v>
      </c>
      <c r="L22" s="81">
        <v>5.1937660000000001</v>
      </c>
      <c r="M22" s="54">
        <f t="shared" si="1"/>
        <v>6840.3015939999996</v>
      </c>
      <c r="N22" s="51">
        <f t="shared" si="2"/>
        <v>4934.0776999999998</v>
      </c>
      <c r="O22" s="100">
        <f t="shared" si="3"/>
        <v>689.4554401538453</v>
      </c>
      <c r="Q22" s="98">
        <v>6150.8461538461543</v>
      </c>
    </row>
    <row r="23" spans="1:17">
      <c r="A23" s="45">
        <v>1000</v>
      </c>
      <c r="B23" s="81">
        <v>4.9409919999999996</v>
      </c>
      <c r="C23" s="81">
        <v>1.4635</v>
      </c>
      <c r="D23" s="81">
        <v>5.1762870000000003</v>
      </c>
      <c r="E23" s="69">
        <f t="shared" si="0"/>
        <v>7231.1417919999994</v>
      </c>
      <c r="F23" s="53">
        <f>A23*D23</f>
        <v>5176.2870000000003</v>
      </c>
      <c r="G23" s="100">
        <f>E23-Q23</f>
        <v>724.68025353846133</v>
      </c>
      <c r="I23" s="45">
        <v>1000</v>
      </c>
      <c r="J23" s="81">
        <v>4.9409919999999996</v>
      </c>
      <c r="K23" s="81">
        <v>1.4635</v>
      </c>
      <c r="L23" s="81">
        <v>5.1762870000000003</v>
      </c>
      <c r="M23" s="69">
        <f t="shared" si="1"/>
        <v>7231.1417919999994</v>
      </c>
      <c r="N23" s="53">
        <f t="shared" si="2"/>
        <v>5176.2870000000003</v>
      </c>
      <c r="O23" s="100">
        <f t="shared" si="3"/>
        <v>724.68025353846133</v>
      </c>
      <c r="Q23" s="98">
        <v>6506.4615384615381</v>
      </c>
    </row>
    <row r="25" spans="1:17">
      <c r="A25" t="s">
        <v>83</v>
      </c>
    </row>
    <row r="26" spans="1:17">
      <c r="A26" s="47" t="s">
        <v>85</v>
      </c>
      <c r="B26" s="62"/>
      <c r="C26" s="48"/>
      <c r="D26" s="48"/>
      <c r="E26" s="48"/>
      <c r="F26" s="48" t="s">
        <v>84</v>
      </c>
      <c r="G26" s="42"/>
      <c r="H26" s="73"/>
      <c r="I26" s="48"/>
      <c r="J26" s="48"/>
      <c r="K26" s="49"/>
    </row>
    <row r="27" spans="1:17">
      <c r="A27" s="56" t="s">
        <v>64</v>
      </c>
      <c r="B27" s="59" t="s">
        <v>65</v>
      </c>
      <c r="C27" s="59">
        <v>113</v>
      </c>
      <c r="D27" s="59">
        <v>97.6</v>
      </c>
      <c r="E27" s="59">
        <v>75</v>
      </c>
      <c r="F27" s="59">
        <v>64.900000000000006</v>
      </c>
      <c r="G27" s="59">
        <v>56.2</v>
      </c>
      <c r="H27" s="59">
        <v>49.9</v>
      </c>
      <c r="I27" s="59">
        <v>45.3</v>
      </c>
      <c r="J27" s="59">
        <v>40.200000000000003</v>
      </c>
      <c r="K27" s="59" t="s">
        <v>107</v>
      </c>
      <c r="L27" s="60" t="s">
        <v>66</v>
      </c>
    </row>
    <row r="28" spans="1:17">
      <c r="A28" s="64" t="s">
        <v>87</v>
      </c>
      <c r="B28" s="65" t="s">
        <v>101</v>
      </c>
      <c r="C28" s="65" t="s">
        <v>102</v>
      </c>
      <c r="D28" s="65" t="s">
        <v>69</v>
      </c>
      <c r="E28" s="65" t="s">
        <v>70</v>
      </c>
      <c r="F28" s="65" t="s">
        <v>71</v>
      </c>
      <c r="G28" s="65" t="s">
        <v>72</v>
      </c>
      <c r="H28" s="65" t="s">
        <v>73</v>
      </c>
      <c r="I28" s="65" t="s">
        <v>74</v>
      </c>
      <c r="J28" s="65" t="s">
        <v>75</v>
      </c>
      <c r="K28" s="56" t="s">
        <v>76</v>
      </c>
      <c r="L28" s="74" t="s">
        <v>86</v>
      </c>
    </row>
    <row r="29" spans="1:17">
      <c r="A29" t="s">
        <v>88</v>
      </c>
      <c r="B29" s="70">
        <f>IF(MAX(B32:B52)&gt;0,"Don't Use",MIN(B32:B52))</f>
        <v>-386.80348557692309</v>
      </c>
      <c r="C29" s="70">
        <f>IF(MAX(C32:C52)&gt;0,"Don't Use",MIN(C32:C52))</f>
        <v>-484.50270432692309</v>
      </c>
      <c r="D29" s="70">
        <f>IF(MAX(D32:D52)&gt;0,"Don't Use",MIN(D32:D52))</f>
        <v>-418.58473557692309</v>
      </c>
      <c r="E29" s="70">
        <f>IF(MAX(E32:E52)&gt;0,"Don't Use",MIN(E32:E52))</f>
        <v>-1134.7758413461536</v>
      </c>
      <c r="F29" s="70">
        <f>IF(MAX(F32:F52)&gt;0,"Don't Use",MIN(F32:F52))</f>
        <v>-1389.4685997596155</v>
      </c>
      <c r="G29" s="70">
        <f>IF(MAX(G32:G52)&gt;0,"Don't Use",MIN(G32:G52))</f>
        <v>-1254.5369591346155</v>
      </c>
      <c r="H29" s="70">
        <f>IF(MAX(H32:H52)&gt;0,"Don't Use",MIN(H32:H52))</f>
        <v>-805.16932091346121</v>
      </c>
      <c r="I29" s="70" t="str">
        <f>IF(MAX(I32:I52)&gt;0,"Don't Use",MIN(I32:I52))</f>
        <v>Don't Use</v>
      </c>
      <c r="J29" s="70" t="str">
        <f>IF(MAX(J32:J52)&gt;0,"Don't Use",MIN(J32:J52))</f>
        <v>Don't Use</v>
      </c>
      <c r="K29" s="70">
        <f>IF(MAX(K32:K52)&gt;0,"Don't Use",MIN(K32:K52))</f>
        <v>-12079.593149038461</v>
      </c>
      <c r="L29" s="80" t="s">
        <v>89</v>
      </c>
    </row>
    <row r="30" spans="1:17" ht="6.75" customHeight="1">
      <c r="B30" s="77"/>
      <c r="C30" s="78"/>
      <c r="D30" s="78"/>
      <c r="E30" s="78"/>
      <c r="F30" s="78"/>
      <c r="G30" s="78"/>
      <c r="H30" s="78"/>
      <c r="I30" s="78"/>
      <c r="J30" s="78"/>
      <c r="K30" s="79"/>
      <c r="L30" s="74"/>
    </row>
    <row r="31" spans="1:17">
      <c r="A31" s="65" t="s">
        <v>61</v>
      </c>
      <c r="B31" s="75" t="s">
        <v>67</v>
      </c>
      <c r="C31" s="75" t="s">
        <v>68</v>
      </c>
      <c r="D31" s="75" t="s">
        <v>69</v>
      </c>
      <c r="E31" s="75" t="s">
        <v>70</v>
      </c>
      <c r="F31" s="75" t="s">
        <v>71</v>
      </c>
      <c r="G31" s="75" t="s">
        <v>72</v>
      </c>
      <c r="H31" s="75" t="s">
        <v>73</v>
      </c>
      <c r="I31" s="75" t="s">
        <v>74</v>
      </c>
      <c r="J31" s="75" t="s">
        <v>75</v>
      </c>
      <c r="K31" s="76" t="s">
        <v>76</v>
      </c>
      <c r="L31" s="74"/>
    </row>
    <row r="32" spans="1:17">
      <c r="A32" s="66">
        <v>0</v>
      </c>
      <c r="B32" s="67">
        <f t="shared" ref="B32:K32" si="4">IF(B$54=500,B60+300,IF(B$54=25,B60-300,B60+B$55))</f>
        <v>-185.27343749999994</v>
      </c>
      <c r="C32" s="67">
        <f t="shared" si="4"/>
        <v>-233.27343749999994</v>
      </c>
      <c r="D32" s="67">
        <f t="shared" si="4"/>
        <v>-209.38281249999994</v>
      </c>
      <c r="E32" s="67">
        <f t="shared" si="4"/>
        <v>-821.24579326923049</v>
      </c>
      <c r="F32" s="67">
        <f t="shared" si="4"/>
        <v>-1083.3076923076924</v>
      </c>
      <c r="G32" s="67">
        <f t="shared" si="4"/>
        <v>-1003.3076923076924</v>
      </c>
      <c r="H32" s="67">
        <f t="shared" si="4"/>
        <v>-398.95372596153811</v>
      </c>
      <c r="I32" s="67">
        <f t="shared" si="4"/>
        <v>2572.6923076923076</v>
      </c>
      <c r="J32" s="67">
        <f t="shared" si="4"/>
        <v>2572.6923076923076</v>
      </c>
      <c r="K32" s="70">
        <f t="shared" si="4"/>
        <v>-2107.3076923076924</v>
      </c>
    </row>
    <row r="33" spans="1:11">
      <c r="A33" s="44">
        <v>50</v>
      </c>
      <c r="B33" s="68">
        <f>IF(B$54=500,B61+300,IF(B$54=25,B61-300,B61+B$55))</f>
        <v>-278.37469951923072</v>
      </c>
      <c r="C33" s="68">
        <f>IF(C$54=500,C61+300,IF(C$54=25,C61-300,C61+C$55))</f>
        <v>-343.95282451923072</v>
      </c>
      <c r="D33" s="68">
        <f>IF(D$54=500,D61+300,IF(D$54=25,D61-300,D61+D$55))</f>
        <v>-320.06219951923072</v>
      </c>
      <c r="E33" s="68">
        <f>IF(E$54=500,E61+300,IF(E$54=25,E61-300,E61+E$55))</f>
        <v>-975.87049278846121</v>
      </c>
      <c r="F33" s="68">
        <f>IF(F$54=500,F61+300,IF(F$54=25,F61-300,F61+F$55))</f>
        <v>-1167.6198918269231</v>
      </c>
      <c r="G33" s="68">
        <f>IF(G$54=500,G61+300,IF(G$54=25,G61-300,G61+G$55))</f>
        <v>-1094.2116887019231</v>
      </c>
      <c r="H33" s="68">
        <f>IF(H$54=500,H61+300,IF(H$54=25,H61-300,H61+H$55))</f>
        <v>-555.77569110576883</v>
      </c>
      <c r="I33" s="68">
        <f>IF(I$54=500,I61+300,IF(I$54=25,I61-300,I61+I$55))</f>
        <v>2694.9230769230771</v>
      </c>
      <c r="J33" s="68">
        <f>IF(J$54=500,J61+300,IF(J$54=25,J61-300,J61+J$55))</f>
        <v>2694.9230769230771</v>
      </c>
      <c r="K33" s="71">
        <f>IF(K$54=500,K61+300,IF(K$54=25,K61-300,K61+K$55))</f>
        <v>-2545.3796574519229</v>
      </c>
    </row>
    <row r="34" spans="1:11">
      <c r="A34" s="44">
        <v>100</v>
      </c>
      <c r="B34" s="68">
        <f>IF(B$54=500,B62+300,IF(B$54=25,B62-300,B62+B$55))</f>
        <v>-322.78365384615381</v>
      </c>
      <c r="C34" s="68">
        <f>IF(C$54=500,C62+300,IF(C$54=25,C62-300,C62+C$55))</f>
        <v>-405.93990384615381</v>
      </c>
      <c r="D34" s="68">
        <f>IF(D$54=500,D62+300,IF(D$54=25,D62-300,D62+D$55))</f>
        <v>-382.04927884615381</v>
      </c>
      <c r="E34" s="68">
        <f>IF(E$54=500,E62+300,IF(E$54=25,E62-300,E62+E$55))</f>
        <v>-1081.8028846153843</v>
      </c>
      <c r="F34" s="68">
        <f>IF(F$54=500,F62+300,IF(F$54=25,F62-300,F62+F$55))</f>
        <v>-1203.2397836538462</v>
      </c>
      <c r="G34" s="68">
        <f>IF(G$54=500,G62+300,IF(G$54=25,G62-300,G62+G$55))</f>
        <v>-1136.4233774038462</v>
      </c>
      <c r="H34" s="68">
        <f>IF(H$54=500,H62+300,IF(H$54=25,H62-300,H62+H$55))</f>
        <v>-663.90534855769192</v>
      </c>
      <c r="I34" s="68">
        <f>IF(I$54=500,I62+300,IF(I$54=25,I62-300,I62+I$55))</f>
        <v>2865.8461538461538</v>
      </c>
      <c r="J34" s="68">
        <f>IF(J$54=500,J62+300,IF(J$54=25,J62-300,J62+J$55))</f>
        <v>2865.8461538461538</v>
      </c>
      <c r="K34" s="71">
        <f>IF(K$54=500,K62+300,IF(K$54=25,K62-300,K62+K$55))</f>
        <v>-2934.7593149038462</v>
      </c>
    </row>
    <row r="35" spans="1:11">
      <c r="A35" s="44">
        <v>150</v>
      </c>
      <c r="B35" s="68">
        <f>IF(B$54=500,B63+300,IF(B$54=25,B63-300,B63+B$55))</f>
        <v>-364.86838942307691</v>
      </c>
      <c r="C35" s="68">
        <f>IF(C$54=500,C63+300,IF(C$54=25,C63-300,C63+C$55))</f>
        <v>-365.88792067307691</v>
      </c>
      <c r="D35" s="68">
        <f>IF(D$54=500,D63+300,IF(D$54=25,D63-300,D63+D$55))</f>
        <v>-291.18088942307691</v>
      </c>
      <c r="E35" s="68">
        <f>IF(E$54=500,E63+300,IF(E$54=25,E63-300,E63+E$55))</f>
        <v>-1112.8407451923074</v>
      </c>
      <c r="F35" s="68">
        <f>IF(F$54=500,F63+300,IF(F$54=25,F63-300,F63+F$55))</f>
        <v>-1248.8811598557693</v>
      </c>
      <c r="G35" s="68">
        <f>IF(G$54=500,G63+300,IF(G$54=25,G63-300,G63+G$55))</f>
        <v>-1135.9221754807693</v>
      </c>
      <c r="H35" s="68">
        <f>IF(H$54=500,H63+300,IF(H$54=25,H63-300,H63+H$55))</f>
        <v>-682.16000600961502</v>
      </c>
      <c r="I35" s="68">
        <f>IF(I$54=500,I63+300,IF(I$54=25,I63-300,I63+I$55))</f>
        <v>2704.7692307692305</v>
      </c>
      <c r="J35" s="68">
        <f>IF(J$54=500,J63+300,IF(J$54=25,J63-300,J63+J$55))</f>
        <v>2704.7692307692305</v>
      </c>
      <c r="K35" s="71">
        <f>IF(K$54=500,K63+300,IF(K$54=25,K63-300,K63+K$55))</f>
        <v>-3656.1389723557695</v>
      </c>
    </row>
    <row r="36" spans="1:11">
      <c r="A36" s="44">
        <v>200</v>
      </c>
      <c r="B36" s="68">
        <f>IF(B$54=500,B64+300,IF(B$54=25,B64-300,B64+B$55))</f>
        <v>-376.98978365384619</v>
      </c>
      <c r="C36" s="68">
        <f>IF(C$54=500,C64+300,IF(C$54=25,C64-300,C64+C$55))</f>
        <v>-426.34915865384619</v>
      </c>
      <c r="D36" s="68">
        <f>IF(D$54=500,D64+300,IF(D$54=25,D64-300,D64+D$55))</f>
        <v>-356.03665865384619</v>
      </c>
      <c r="E36" s="68">
        <f>IF(E$54=500,E64+300,IF(E$54=25,E64-300,E64+E$55))</f>
        <v>-1124.9621394230767</v>
      </c>
      <c r="F36" s="68">
        <f>IF(F$54=500,F64+300,IF(F$54=25,F64-300,F64+F$55))</f>
        <v>-1320.3287259615386</v>
      </c>
      <c r="G36" s="68">
        <f>IF(G$54=500,G64+300,IF(G$54=25,G64-300,G64+G$55))</f>
        <v>-1196.3834134615386</v>
      </c>
      <c r="H36" s="68">
        <f>IF(H$54=500,H64+300,IF(H$54=25,H64-300,H64+H$55))</f>
        <v>-744.8185096153843</v>
      </c>
      <c r="I36" s="68">
        <f>IF(I$54=500,I64+300,IF(I$54=25,I64-300,I64+I$55))</f>
        <v>2780.5384615384614</v>
      </c>
      <c r="J36" s="68">
        <f>IF(J$54=500,J64+300,IF(J$54=25,J64-300,J64+J$55))</f>
        <v>2780.5384615384614</v>
      </c>
      <c r="K36" s="71">
        <f>IF(K$54=500,K64+300,IF(K$54=25,K64-300,K64+K$55))</f>
        <v>-4140.672475961539</v>
      </c>
    </row>
    <row r="37" spans="1:11">
      <c r="A37" s="44">
        <v>250</v>
      </c>
      <c r="B37" s="68">
        <f>IF(B$54=500,B65+300,IF(B$54=25,B65-300,B65+B$55))</f>
        <v>-386.80348557692309</v>
      </c>
      <c r="C37" s="68">
        <f>IF(C$54=500,C65+300,IF(C$54=25,C65-300,C65+C$55))</f>
        <v>-484.50270432692309</v>
      </c>
      <c r="D37" s="68">
        <f>IF(D$54=500,D65+300,IF(D$54=25,D65-300,D65+D$55))</f>
        <v>-418.58473557692309</v>
      </c>
      <c r="E37" s="68">
        <f>IF(E$54=500,E65+300,IF(E$54=25,E65-300,E65+E$55))</f>
        <v>-1134.7758413461536</v>
      </c>
      <c r="F37" s="68">
        <f>IF(F$54=500,F65+300,IF(F$54=25,F65-300,F65+F$55))</f>
        <v>-1389.4685997596155</v>
      </c>
      <c r="G37" s="68">
        <f>IF(G$54=500,G65+300,IF(G$54=25,G65-300,G65+G$55))</f>
        <v>-1254.5369591346155</v>
      </c>
      <c r="H37" s="68">
        <f>IF(H$54=500,H65+300,IF(H$54=25,H65-300,H65+H$55))</f>
        <v>-805.16932091346121</v>
      </c>
      <c r="I37" s="68">
        <f>IF(I$54=500,I65+300,IF(I$54=25,I65-300,I65+I$55))</f>
        <v>2858.6153846153848</v>
      </c>
      <c r="J37" s="68">
        <f>IF(J$54=500,J65+300,IF(J$54=25,J65-300,J65+J$55))</f>
        <v>2858.6153846153848</v>
      </c>
      <c r="K37" s="71">
        <f>IF(K$54=500,K65+300,IF(K$54=25,K65-300,K65+K$55))</f>
        <v>-4622.8982872596152</v>
      </c>
    </row>
    <row r="38" spans="1:11">
      <c r="A38" s="44">
        <v>300</v>
      </c>
      <c r="B38" s="68">
        <f>IF(B$54=500,B66+300,IF(B$54=25,B66-300,B66+B$55))</f>
        <v>-220.72475961538453</v>
      </c>
      <c r="C38" s="68">
        <f>IF(C$54=500,C66+300,IF(C$54=25,C66-300,C66+C$55))</f>
        <v>-220.72475961538453</v>
      </c>
      <c r="D38" s="68">
        <f>IF(D$54=500,D66+300,IF(D$54=25,D66-300,D66+D$55))</f>
        <v>-185.56850961538453</v>
      </c>
      <c r="E38" s="68">
        <f>IF(E$54=500,E66+300,IF(E$54=25,E66-300,E66+E$55))</f>
        <v>-812.41195913461502</v>
      </c>
      <c r="F38" s="68">
        <f>IF(F$54=500,F66+300,IF(F$54=25,F66-300,F66+F$55))</f>
        <v>-1231.8996394230769</v>
      </c>
      <c r="G38" s="68">
        <f>IF(G$54=500,G66+300,IF(G$54=25,G66-300,G66+G$55))</f>
        <v>-984.10667067307691</v>
      </c>
      <c r="H38" s="68">
        <f>IF(H$54=500,H66+300,IF(H$54=25,H66-300,H66+H$55))</f>
        <v>-433.50661057692264</v>
      </c>
      <c r="I38" s="68">
        <f>IF(I$54=500,I66+300,IF(I$54=25,I66-300,I66+I$55))</f>
        <v>2605.0769230769229</v>
      </c>
      <c r="J38" s="68">
        <f>IF(J$54=500,J66+300,IF(J$54=25,J66-300,J66+J$55))</f>
        <v>2605.0769230769229</v>
      </c>
      <c r="K38" s="71">
        <f>IF(K$54=500,K66+300,IF(K$54=25,K66-300,K66+K$55))</f>
        <v>-5436.7394831730771</v>
      </c>
    </row>
    <row r="39" spans="1:11">
      <c r="A39" s="44">
        <v>350</v>
      </c>
      <c r="B39" s="68">
        <f>IF(B$54=500,B67+300,IF(B$54=25,B67-300,B67+B$55))</f>
        <v>-153.15895432692287</v>
      </c>
      <c r="C39" s="68">
        <f>IF(C$54=500,C67+300,IF(C$54=25,C67-300,C67+C$55))</f>
        <v>-153.15895432692287</v>
      </c>
      <c r="D39" s="68">
        <f>IF(D$54=500,D67+300,IF(D$54=25,D67-300,D67+D$55))</f>
        <v>-126.79176682692287</v>
      </c>
      <c r="E39" s="68">
        <f>IF(E$54=500,E67+300,IF(E$54=25,E67-300,E67+E$55))</f>
        <v>-729.46529447115336</v>
      </c>
      <c r="F39" s="68">
        <f>IF(F$54=500,F67+300,IF(F$54=25,F67-300,F67+F$55))</f>
        <v>-1225.8572716346152</v>
      </c>
      <c r="G39" s="68">
        <f>IF(G$54=500,G67+300,IF(G$54=25,G67-300,G67+G$55))</f>
        <v>-896.76547475961524</v>
      </c>
      <c r="H39" s="68">
        <f>IF(H$54=500,H67+300,IF(H$54=25,H67-300,H67+H$55))</f>
        <v>-379.12439903846098</v>
      </c>
      <c r="I39" s="68">
        <f>IF(I$54=500,I67+300,IF(I$54=25,I67-300,I67+I$55))</f>
        <v>2694.6153846153848</v>
      </c>
      <c r="J39" s="68">
        <f>IF(J$54=500,J67+300,IF(J$54=25,J67-300,J67+J$55))</f>
        <v>2694.6153846153848</v>
      </c>
      <c r="K39" s="71">
        <f>IF(K$54=500,K67+300,IF(K$54=25,K67-300,K67+K$55))</f>
        <v>-5907.5037560096152</v>
      </c>
    </row>
    <row r="40" spans="1:11">
      <c r="A40" s="44">
        <v>400</v>
      </c>
      <c r="B40" s="68">
        <f>IF(B$54=500,B68+300,IF(B$54=25,B68-300,B68+B$55))</f>
        <v>-147.74699519230762</v>
      </c>
      <c r="C40" s="68">
        <f>IF(C$54=500,C68+300,IF(C$54=25,C68-300,C68+C$55))</f>
        <v>-147.74699519230762</v>
      </c>
      <c r="D40" s="68">
        <f>IF(D$54=500,D68+300,IF(D$54=25,D68-300,D68+D$55))</f>
        <v>-130.16887019230762</v>
      </c>
      <c r="E40" s="68">
        <f>IF(E$54=500,E68+300,IF(E$54=25,E68-300,E68+E$55))</f>
        <v>-708.67247596153811</v>
      </c>
      <c r="F40" s="68">
        <f>IF(F$54=500,F68+300,IF(F$54=25,F68-300,F68+F$55))</f>
        <v>-1281.96875</v>
      </c>
      <c r="G40" s="68">
        <f>IF(G$54=500,G68+300,IF(G$54=25,G68-300,G68+G$55))</f>
        <v>-871.578125</v>
      </c>
      <c r="H40" s="68">
        <f>IF(H$54=500,H68+300,IF(H$54=25,H68-300,H68+H$55))</f>
        <v>-386.89603365384573</v>
      </c>
      <c r="I40" s="68">
        <f>IF(I$54=500,I68+300,IF(I$54=25,I68-300,I68+I$55))</f>
        <v>2722</v>
      </c>
      <c r="J40" s="68">
        <f>IF(J$54=500,J68+300,IF(J$54=25,J68-300,J68+J$55))</f>
        <v>2722</v>
      </c>
      <c r="K40" s="71">
        <f>IF(K$54=500,K68+300,IF(K$54=25,K68-300,K68+K$55))</f>
        <v>-6440.421875</v>
      </c>
    </row>
    <row r="41" spans="1:11">
      <c r="A41" s="44">
        <v>450</v>
      </c>
      <c r="B41" s="68">
        <f>IF(B$54=500,B69+300,IF(B$54=25,B69-300,B69+B$55))</f>
        <v>-93.335036057692378</v>
      </c>
      <c r="C41" s="68">
        <f>IF(C$54=500,C69+300,IF(C$54=25,C69-300,C69+C$55))</f>
        <v>-93.335036057692378</v>
      </c>
      <c r="D41" s="68">
        <f>IF(D$54=500,D69+300,IF(D$54=25,D69-300,D69+D$55))</f>
        <v>-84.545973557692378</v>
      </c>
      <c r="E41" s="68">
        <f>IF(E$54=500,E69+300,IF(E$54=25,E69-300,E69+E$55))</f>
        <v>-638.87965745192287</v>
      </c>
      <c r="F41" s="68">
        <f>IF(F$54=500,F69+300,IF(F$54=25,F69-300,F69+F$55))</f>
        <v>-1289.0802283653848</v>
      </c>
      <c r="G41" s="68">
        <f>IF(G$54=500,G69+300,IF(G$54=25,G69-300,G69+G$55))</f>
        <v>-797.39077524038476</v>
      </c>
      <c r="H41" s="68">
        <f>IF(H$54=500,H69+300,IF(H$54=25,H69-300,H69+H$55))</f>
        <v>-345.66766826923049</v>
      </c>
      <c r="I41" s="68">
        <f>IF(I$54=500,I69+300,IF(I$54=25,I69-300,I69+I$55))</f>
        <v>2798.3846153846152</v>
      </c>
      <c r="J41" s="68">
        <f>IF(J$54=500,J69+300,IF(J$54=25,J69-300,J69+J$55))</f>
        <v>2798.3846153846152</v>
      </c>
      <c r="K41" s="71">
        <f>IF(K$54=500,K69+300,IF(K$54=25,K69-300,K69+K$55))</f>
        <v>-6924.3399939903848</v>
      </c>
    </row>
    <row r="42" spans="1:11">
      <c r="A42" s="44">
        <v>500</v>
      </c>
      <c r="B42" s="68">
        <f>IF(B$54=500,B70+300,IF(B$54=25,B70-300,B70+B$55))</f>
        <v>-70</v>
      </c>
      <c r="C42" s="68">
        <f>IF(C$54=500,C70+300,IF(C$54=25,C70-300,C70+C$55))</f>
        <v>-70</v>
      </c>
      <c r="D42" s="68">
        <f>IF(D$54=500,D70+300,IF(D$54=25,D70-300,D70+D$55))</f>
        <v>-70</v>
      </c>
      <c r="E42" s="68">
        <f>IF(E$54=500,E70+300,IF(E$54=25,E70-300,E70+E$55))</f>
        <v>-600.16376201923049</v>
      </c>
      <c r="F42" s="68">
        <f>IF(F$54=500,F70+300,IF(F$54=25,F70-300,F70+F$55))</f>
        <v>-1327.2686298076924</v>
      </c>
      <c r="G42" s="68">
        <f>IF(G$54=500,G70+300,IF(G$54=25,G70-300,G70+G$55))</f>
        <v>-754.28034855769238</v>
      </c>
      <c r="H42" s="68">
        <f>IF(H$54=500,H70+300,IF(H$54=25,H70-300,H70+H$55))</f>
        <v>-335.51622596153811</v>
      </c>
      <c r="I42" s="68">
        <f>IF(I$54=500,I70+300,IF(I$54=25,I70-300,I70+I$55))</f>
        <v>2843.6923076923076</v>
      </c>
      <c r="J42" s="68">
        <f>IF(J$54=500,J70+300,IF(J$54=25,J70-300,J70+J$55))</f>
        <v>2843.6923076923076</v>
      </c>
      <c r="K42" s="71">
        <f>IF(K$54=500,K70+300,IF(K$54=25,K70-300,K70+K$55))</f>
        <v>-7439.3350360576924</v>
      </c>
    </row>
    <row r="43" spans="1:11">
      <c r="A43" s="44">
        <v>550</v>
      </c>
      <c r="B43" s="68">
        <f>IF(B$54=500,B71+300,IF(B$54=25,B71-300,B71+B$55))</f>
        <v>-137.17022235576906</v>
      </c>
      <c r="C43" s="68">
        <f>IF(C$54=500,C71+300,IF(C$54=25,C71-300,C71+C$55))</f>
        <v>-191.30108173076906</v>
      </c>
      <c r="D43" s="68">
        <f>IF(D$54=500,D71+300,IF(D$54=25,D71-300,D71+D$55))</f>
        <v>-167.41045673076906</v>
      </c>
      <c r="E43" s="68">
        <f>IF(E$54=500,E71+300,IF(E$54=25,E71-300,E71+E$55))</f>
        <v>-401.06445312499955</v>
      </c>
      <c r="F43" s="68">
        <f>IF(F$54=500,F71+300,IF(F$54=25,F71-300,F71+F$55))</f>
        <v>-932.39393028846143</v>
      </c>
      <c r="G43" s="68">
        <f>IF(G$54=500,G71+300,IF(G$54=25,G71-300,G71+G$55))</f>
        <v>-803.03455528846143</v>
      </c>
      <c r="H43" s="68">
        <f>IF(H$54=500,H71+300,IF(H$54=25,H71-300,H71+H$55))</f>
        <v>-288.22355769230717</v>
      </c>
      <c r="I43" s="68">
        <f>IF(I$54=500,I71+300,IF(I$54=25,I71-300,I71+I$55))</f>
        <v>2941.4615384615386</v>
      </c>
      <c r="J43" s="68">
        <f>IF(J$54=500,J71+300,IF(J$54=25,J71-300,J71+J$55))</f>
        <v>2941.4615384615386</v>
      </c>
      <c r="K43" s="71">
        <f>IF(K$54=500,K71+300,IF(K$54=25,K71-300,K71+K$55))</f>
        <v>-7901.868539663461</v>
      </c>
    </row>
    <row r="44" spans="1:11">
      <c r="A44" s="44">
        <v>600</v>
      </c>
      <c r="B44" s="68">
        <f>IF(B$54=500,B72+300,IF(B$54=25,B72-300,B72+B$55))</f>
        <v>-186.92307692307668</v>
      </c>
      <c r="C44" s="68">
        <f>IF(C$54=500,C72+300,IF(C$54=25,C72-300,C72+C$55))</f>
        <v>-216.88401442307668</v>
      </c>
      <c r="D44" s="68">
        <f>IF(D$54=500,D72+300,IF(D$54=25,D72-300,D72+D$55))</f>
        <v>-192.99338942307668</v>
      </c>
      <c r="E44" s="68">
        <f>IF(E$54=500,E72+300,IF(E$54=25,E72-300,E72+E$55))</f>
        <v>-398.08293269230717</v>
      </c>
      <c r="F44" s="68">
        <f>IF(F$54=500,F72+300,IF(F$54=25,F72-300,F72+F$55))</f>
        <v>-997.52764423076906</v>
      </c>
      <c r="G44" s="68">
        <f>IF(G$54=500,G72+300,IF(G$54=25,G72-300,G72+G$55))</f>
        <v>-850.59014423076906</v>
      </c>
      <c r="H44" s="68">
        <f>IF(H$54=500,H72+300,IF(H$54=25,H72-300,H72+H$55))</f>
        <v>-252.28305288461479</v>
      </c>
      <c r="I44" s="68">
        <f>IF(I$54=500,I72+300,IF(I$54=25,I72-300,I72+I$55))</f>
        <v>3003.7692307692309</v>
      </c>
      <c r="J44" s="68">
        <f>IF(J$54=500,J72+300,IF(J$54=25,J72-300,J72+J$55))</f>
        <v>3003.7692307692309</v>
      </c>
      <c r="K44" s="71">
        <f>IF(K$54=500,K72+300,IF(K$54=25,K72-300,K72+K$55))</f>
        <v>-8399.8635817307695</v>
      </c>
    </row>
    <row r="45" spans="1:11">
      <c r="A45" s="44">
        <v>650</v>
      </c>
      <c r="B45" s="68">
        <f>IF(B$54=500,B73+300,IF(B$54=25,B73-300,B73+B$55))</f>
        <v>-224.060546875</v>
      </c>
      <c r="C45" s="68">
        <f>IF(C$54=500,C73+300,IF(C$54=25,C73-300,C73+C$55))</f>
        <v>-229.8515625</v>
      </c>
      <c r="D45" s="68">
        <f>IF(D$54=500,D73+300,IF(D$54=25,D73-300,D73+D$55))</f>
        <v>-205.9609375</v>
      </c>
      <c r="E45" s="68">
        <f>IF(E$54=500,E73+300,IF(E$54=25,E73-300,E73+E$55))</f>
        <v>-382.48602764423049</v>
      </c>
      <c r="F45" s="68">
        <f>IF(F$54=500,F73+300,IF(F$54=25,F73-300,F73+F$55))</f>
        <v>-1050.0459735576924</v>
      </c>
      <c r="G45" s="68">
        <f>IF(G$54=500,G73+300,IF(G$54=25,G73-300,G73+G$55))</f>
        <v>-885.53034855769238</v>
      </c>
      <c r="H45" s="68">
        <f>IF(H$54=500,H73+300,IF(H$54=25,H73-300,H73+H$55))</f>
        <v>-203.72716346153811</v>
      </c>
      <c r="I45" s="68">
        <f>IF(I$54=500,I73+300,IF(I$54=25,I73-300,I73+I$55))</f>
        <v>3078.6923076923076</v>
      </c>
      <c r="J45" s="68">
        <f>IF(J$54=500,J73+300,IF(J$54=25,J73-300,J73+J$55))</f>
        <v>3078.6923076923076</v>
      </c>
      <c r="K45" s="71">
        <f>IF(K$54=500,K73+300,IF(K$54=25,K73-300,K73+K$55))</f>
        <v>-8885.2432391826915</v>
      </c>
    </row>
    <row r="46" spans="1:11">
      <c r="A46" s="44">
        <v>700</v>
      </c>
      <c r="B46" s="68">
        <f>IF(B$54=500,B74+300,IF(B$54=25,B74-300,B74+B$55))</f>
        <v>-238.89032451923049</v>
      </c>
      <c r="C46" s="68">
        <f>IF(C$54=500,C74+300,IF(C$54=25,C74-300,C74+C$55))</f>
        <v>-220.51141826923049</v>
      </c>
      <c r="D46" s="68">
        <f>IF(D$54=500,D74+300,IF(D$54=25,D74-300,D74+D$55))</f>
        <v>-196.62079326923049</v>
      </c>
      <c r="E46" s="68">
        <f>IF(E$54=500,E74+300,IF(E$54=25,E74-300,E74+E$55))</f>
        <v>-344.58143028846098</v>
      </c>
      <c r="F46" s="68">
        <f>IF(F$54=500,F74+300,IF(F$54=25,F74-300,F74+F$55))</f>
        <v>-1080.2566105769229</v>
      </c>
      <c r="G46" s="68">
        <f>IF(G$54=500,G74+300,IF(G$54=25,G74-300,G74+G$55))</f>
        <v>-898.16286057692287</v>
      </c>
      <c r="H46" s="68">
        <f>IF(H$54=500,H74+300,IF(H$54=25,H74-300,H74+H$55))</f>
        <v>-132.8635817307686</v>
      </c>
      <c r="I46" s="68">
        <f>IF(I$54=500,I74+300,IF(I$54=25,I74-300,I74+I$55))</f>
        <v>3175.9230769230771</v>
      </c>
      <c r="J46" s="68">
        <f>IF(J$54=500,J74+300,IF(J$54=25,J74-300,J74+J$55))</f>
        <v>3175.9230769230771</v>
      </c>
      <c r="K46" s="71">
        <f>IF(K$54=500,K74+300,IF(K$54=25,K74-300,K74+K$55))</f>
        <v>-9348.315204326922</v>
      </c>
    </row>
    <row r="47" spans="1:11">
      <c r="A47" s="44">
        <v>750</v>
      </c>
      <c r="B47" s="68">
        <f>IF(B$54=500,B75+300,IF(B$54=25,B75-300,B75+B$55))</f>
        <v>-261.72010216346189</v>
      </c>
      <c r="C47" s="68">
        <f>IF(C$54=500,C75+300,IF(C$54=25,C75-300,C75+C$55))</f>
        <v>-219.17127403846189</v>
      </c>
      <c r="D47" s="68">
        <f>IF(D$54=500,D75+300,IF(D$54=25,D75-300,D75+D$55))</f>
        <v>-195.28064903846189</v>
      </c>
      <c r="E47" s="68">
        <f>IF(E$54=500,E75+300,IF(E$54=25,E75-300,E75+E$55))</f>
        <v>-314.67683293269238</v>
      </c>
      <c r="F47" s="68">
        <f>IF(F$54=500,F75+300,IF(F$54=25,F75-300,F75+F$55))</f>
        <v>-1118.4672475961543</v>
      </c>
      <c r="G47" s="68">
        <f>IF(G$54=500,G75+300,IF(G$54=25,G75-300,G75+G$55))</f>
        <v>-918.79537259615427</v>
      </c>
      <c r="H47" s="68">
        <f>IF(H$54=500,H75+300,IF(H$54=25,H75-300,H75+H$55))</f>
        <v>-70</v>
      </c>
      <c r="I47" s="68">
        <f>IF(I$54=500,I75+300,IF(I$54=25,I75-300,I75+I$55))</f>
        <v>3265.1538461538457</v>
      </c>
      <c r="J47" s="68">
        <f>IF(J$54=500,J75+300,IF(J$54=25,J75-300,J75+J$55))</f>
        <v>3265.1538461538457</v>
      </c>
      <c r="K47" s="71">
        <f>IF(K$54=500,K75+300,IF(K$54=25,K75-300,K75+K$55))</f>
        <v>-9819.3871694711543</v>
      </c>
    </row>
    <row r="48" spans="1:11">
      <c r="A48" s="44">
        <v>800</v>
      </c>
      <c r="B48" s="68">
        <f>IF(B$54=500,B76+300,IF(B$54=25,B76-300,B76+B$55))</f>
        <v>-322.63882211538476</v>
      </c>
      <c r="C48" s="68">
        <f>IF(C$54=500,C76+300,IF(C$54=25,C76-300,C76+C$55))</f>
        <v>-376.95132211538476</v>
      </c>
      <c r="D48" s="68">
        <f>IF(D$54=500,D76+300,IF(D$54=25,D76-300,D76+D$55))</f>
        <v>-314.74819711538476</v>
      </c>
      <c r="E48" s="68">
        <f>IF(E$54=500,E76+300,IF(E$54=25,E76-300,E76+E$55))</f>
        <v>-275.07992788461524</v>
      </c>
      <c r="F48" s="68">
        <f>IF(F$54=500,F76+300,IF(F$54=25,F76-300,F76+F$55))</f>
        <v>-992.64182692307713</v>
      </c>
      <c r="G48" s="68">
        <f>IF(G$54=500,G76+300,IF(G$54=25,G76-300,G76+G$55))</f>
        <v>-973.70432692307713</v>
      </c>
      <c r="H48" s="68">
        <f>IF(H$54=500,H76+300,IF(H$54=25,H76-300,H76+H$55))</f>
        <v>-486.47536057692287</v>
      </c>
      <c r="I48" s="68">
        <f>IF(I$54=500,I76+300,IF(I$54=25,I76-300,I76+I$55))</f>
        <v>3364.0769230769229</v>
      </c>
      <c r="J48" s="68">
        <f>IF(J$54=500,J76+300,IF(J$54=25,J76-300,J76+J$55))</f>
        <v>3364.0769230769229</v>
      </c>
      <c r="K48" s="71">
        <f>IF(K$54=500,K76+300,IF(K$54=25,K76-300,K76+K$55))</f>
        <v>-10280.766826923078</v>
      </c>
    </row>
    <row r="49" spans="1:12">
      <c r="A49" s="44">
        <v>850</v>
      </c>
      <c r="B49" s="68">
        <f>IF(B$54=500,B77+300,IF(B$54=25,B77-300,B77+B$55))</f>
        <v>-359.30108173076951</v>
      </c>
      <c r="C49" s="68">
        <f>IF(C$54=500,C77+300,IF(C$54=25,C77-300,C77+C$55))</f>
        <v>-418.00811298076951</v>
      </c>
      <c r="D49" s="68">
        <f>IF(D$54=500,D77+300,IF(D$54=25,D77-300,D77+D$55))</f>
        <v>-351.41045673076951</v>
      </c>
      <c r="E49" s="68">
        <f>IF(E$54=500,E77+300,IF(E$54=25,E77-300,E77+E$55))</f>
        <v>-248.021484375</v>
      </c>
      <c r="F49" s="68">
        <f>IF(F$54=500,F77+300,IF(F$54=25,F77-300,F77+F$55))</f>
        <v>-1071.0521334134619</v>
      </c>
      <c r="G49" s="68">
        <f>IF(G$54=500,G77+300,IF(G$54=25,G77-300,G77+G$55))</f>
        <v>-1038.9310396634619</v>
      </c>
      <c r="H49" s="68">
        <f>IF(H$54=500,H77+300,IF(H$54=25,H77-300,H77+H$55))</f>
        <v>-455.02238581730762</v>
      </c>
      <c r="I49" s="68">
        <f>IF(I$54=500,I77+300,IF(I$54=25,I77-300,I77+I$55))</f>
        <v>3450.4615384615381</v>
      </c>
      <c r="J49" s="68">
        <f>IF(J$54=500,J77+300,IF(J$54=25,J77-300,J77+J$55))</f>
        <v>3450.4615384615381</v>
      </c>
      <c r="K49" s="71">
        <f>IF(K$54=500,K77+300,IF(K$54=25,K77-300,K77+K$55))</f>
        <v>-10754.684945913461</v>
      </c>
    </row>
    <row r="50" spans="1:12">
      <c r="A50" s="44">
        <v>900</v>
      </c>
      <c r="B50" s="68">
        <f>IF(B$54=500,B78+300,IF(B$54=25,B78-300,B78+B$55))</f>
        <v>-352.88641826923049</v>
      </c>
      <c r="C50" s="68">
        <f>IF(C$54=500,C78+300,IF(C$54=25,C78-300,C78+C$55))</f>
        <v>-415.98798076923049</v>
      </c>
      <c r="D50" s="68">
        <f>IF(D$54=500,D78+300,IF(D$54=25,D78-300,D78+D$55))</f>
        <v>-344.99579326923049</v>
      </c>
      <c r="E50" s="68">
        <f>IF(E$54=500,E78+300,IF(E$54=25,E78-300,E78+E$55))</f>
        <v>-177.88611778846098</v>
      </c>
      <c r="F50" s="68">
        <f>IF(F$54=500,F78+300,IF(F$54=25,F78-300,F78+F$55))</f>
        <v>-1106.3855168269229</v>
      </c>
      <c r="G50" s="68">
        <f>IF(G$54=500,G78+300,IF(G$54=25,G78-300,G78+G$55))</f>
        <v>-1061.0808293269229</v>
      </c>
      <c r="H50" s="68">
        <f>IF(H$54=500,H78+300,IF(H$54=25,H78-300,H78+H$55))</f>
        <v>-380.4924879807686</v>
      </c>
      <c r="I50" s="68">
        <f>IF(I$54=500,I78+300,IF(I$54=25,I78-300,I78+I$55))</f>
        <v>3579.9230769230771</v>
      </c>
      <c r="J50" s="68">
        <f>IF(J$54=500,J78+300,IF(J$54=25,J78-300,J78+J$55))</f>
        <v>3579.9230769230771</v>
      </c>
      <c r="K50" s="71">
        <f>IF(K$54=500,K78+300,IF(K$54=25,K78-300,K78+K$55))</f>
        <v>-11185.526141826922</v>
      </c>
    </row>
    <row r="51" spans="1:12">
      <c r="A51" s="44">
        <v>950</v>
      </c>
      <c r="B51" s="68">
        <f>IF(B$54=500,B79+300,IF(B$54=25,B79-300,B79+B$55))</f>
        <v>-355.01021634615336</v>
      </c>
      <c r="C51" s="68">
        <f>IF(C$54=500,C79+300,IF(C$54=25,C79-300,C79+C$55))</f>
        <v>-422.50631009615336</v>
      </c>
      <c r="D51" s="68">
        <f>IF(D$54=500,D79+300,IF(D$54=25,D79-300,D79+D$55))</f>
        <v>-347.11959134615336</v>
      </c>
      <c r="E51" s="68">
        <f>IF(E$54=500,E79+300,IF(E$54=25,E79-300,E79+E$55))</f>
        <v>-116.28921274038385</v>
      </c>
      <c r="F51" s="68">
        <f>IF(F$54=500,F79+300,IF(F$54=25,F79-300,F79+F$55))</f>
        <v>-1150.2573617788457</v>
      </c>
      <c r="G51" s="68">
        <f>IF(G$54=500,G79+300,IF(G$54=25,G79-300,G79+G$55))</f>
        <v>-1091.7690805288457</v>
      </c>
      <c r="H51" s="68">
        <f>IF(H$54=500,H79+300,IF(H$54=25,H79-300,H79+H$55))</f>
        <v>-314.50105168269147</v>
      </c>
      <c r="I51" s="68">
        <f>IF(I$54=500,I79+300,IF(I$54=25,I79-300,I79+I$55))</f>
        <v>3700.8461538461543</v>
      </c>
      <c r="J51" s="68">
        <f>IF(J$54=500,J79+300,IF(J$54=25,J79-300,J79+J$55))</f>
        <v>3700.8461538461543</v>
      </c>
      <c r="K51" s="71">
        <f>IF(K$54=500,K79+300,IF(K$54=25,K79-300,K79+K$55))</f>
        <v>-11624.905799278846</v>
      </c>
    </row>
    <row r="52" spans="1:12">
      <c r="A52" s="45">
        <v>1000</v>
      </c>
      <c r="B52" s="69">
        <f>IF(B$54=500,B80+300,IF(B$54=25,B80-300,B80+B$55))</f>
        <v>-372.44170673076951</v>
      </c>
      <c r="C52" s="69">
        <f>IF(C$54=500,C80+300,IF(C$54=25,C80-300,C80+C$55))</f>
        <v>-444.33233173076951</v>
      </c>
      <c r="D52" s="69">
        <f>IF(D$54=500,D80+300,IF(D$54=25,D80-300,D80+D$55))</f>
        <v>-364.55108173076951</v>
      </c>
      <c r="E52" s="69">
        <f>IF(E$54=500,E80+300,IF(E$54=25,E80-300,E80+E$55))</f>
        <v>-70</v>
      </c>
      <c r="F52" s="69">
        <f>IF(F$54=500,F80+300,IF(F$54=25,F80-300,F80+F$55))</f>
        <v>-1209.4368990384619</v>
      </c>
      <c r="G52" s="69">
        <f>IF(G$54=500,G80+300,IF(G$54=25,G80-300,G80+G$55))</f>
        <v>-1137.7650240384619</v>
      </c>
      <c r="H52" s="69">
        <f>IF(H$54=500,H80+300,IF(H$54=25,H80-300,H80+H$55))</f>
        <v>-263.81730769230762</v>
      </c>
      <c r="I52" s="69">
        <f>IF(I$54=500,I80+300,IF(I$54=25,I80-300,I80+I$55))</f>
        <v>3806.4615384615381</v>
      </c>
      <c r="J52" s="69">
        <f>IF(J$54=500,J80+300,IF(J$54=25,J80-300,J80+J$55))</f>
        <v>3806.4615384615381</v>
      </c>
      <c r="K52" s="72">
        <f>IF(K$54=500,K80+300,IF(K$54=25,K80-300,K80+K$55))</f>
        <v>-12079.593149038461</v>
      </c>
    </row>
    <row r="54" spans="1:12">
      <c r="A54" s="56" t="s">
        <v>80</v>
      </c>
      <c r="B54" s="101">
        <f t="shared" ref="B54:K54" si="5">IF((B55&lt;-300),500,IF((B55&gt;300),25,((((1.8*25000)*333.333)/((B55+300)*1000)))))</f>
        <v>77.305860322789442</v>
      </c>
      <c r="C54" s="101">
        <f t="shared" si="5"/>
        <v>102.71552396903714</v>
      </c>
      <c r="D54" s="101">
        <f t="shared" si="5"/>
        <v>68.830988977654712</v>
      </c>
      <c r="E54" s="101">
        <f t="shared" si="5"/>
        <v>174.29298176765036</v>
      </c>
      <c r="F54" s="101">
        <f t="shared" si="5"/>
        <v>25</v>
      </c>
      <c r="G54" s="101">
        <f t="shared" si="5"/>
        <v>25</v>
      </c>
      <c r="H54" s="101">
        <f t="shared" si="5"/>
        <v>33.756838322705391</v>
      </c>
      <c r="I54" s="101">
        <f t="shared" si="5"/>
        <v>500</v>
      </c>
      <c r="J54" s="101">
        <f t="shared" si="5"/>
        <v>500</v>
      </c>
      <c r="K54" s="101">
        <f t="shared" si="5"/>
        <v>25</v>
      </c>
      <c r="L54" s="60" t="s">
        <v>77</v>
      </c>
    </row>
    <row r="55" spans="1:12">
      <c r="A55" s="63" t="s">
        <v>81</v>
      </c>
      <c r="B55" s="102">
        <f>IF(MAX(B60:B80)&gt;0,-1*MAX(B60:B80)-70,IF(MAX(B60:B80)&lt;0,-70+(-1*MAX(B60:B80)),-70))</f>
        <v>-105.96574519230762</v>
      </c>
      <c r="C55" s="102">
        <f t="shared" ref="C55:K55" si="6">IF(MAX(C60:C80)&gt;0,-1*MAX(C60:C80)-70,IF(MAX(C60:C80)&lt;0,-70+(-1*MAX(C60:C80)),-70))</f>
        <v>-153.96574519230762</v>
      </c>
      <c r="D55" s="102">
        <f t="shared" si="6"/>
        <v>-82.075120192307622</v>
      </c>
      <c r="E55" s="102">
        <f t="shared" si="6"/>
        <v>-213.93810096153811</v>
      </c>
      <c r="F55" s="102">
        <f t="shared" si="6"/>
        <v>562.39393028846143</v>
      </c>
      <c r="G55" s="102">
        <f t="shared" si="6"/>
        <v>384.28034855769238</v>
      </c>
      <c r="H55" s="102">
        <f t="shared" si="6"/>
        <v>144.35396634615427</v>
      </c>
      <c r="I55" s="102">
        <f t="shared" si="6"/>
        <v>-3576.4615384615381</v>
      </c>
      <c r="J55" s="102">
        <f t="shared" si="6"/>
        <v>-3576.4615384615381</v>
      </c>
      <c r="K55" s="102">
        <f t="shared" si="6"/>
        <v>1737.3076923076924</v>
      </c>
    </row>
    <row r="56" spans="1:12">
      <c r="A56" s="61" t="s">
        <v>79</v>
      </c>
    </row>
    <row r="57" spans="1:12">
      <c r="A57" s="61"/>
    </row>
    <row r="58" spans="1:12">
      <c r="A58" s="47" t="s">
        <v>78</v>
      </c>
      <c r="B58" s="48"/>
      <c r="C58" s="48"/>
      <c r="D58" s="48"/>
      <c r="E58" s="48"/>
      <c r="F58" s="48"/>
      <c r="G58" s="48"/>
      <c r="H58" s="42" t="s">
        <v>110</v>
      </c>
      <c r="I58" s="48"/>
      <c r="J58" s="48"/>
      <c r="K58" s="49"/>
    </row>
    <row r="59" spans="1:12">
      <c r="A59" s="55" t="s">
        <v>61</v>
      </c>
      <c r="B59" s="57" t="s">
        <v>67</v>
      </c>
      <c r="C59" s="57" t="s">
        <v>68</v>
      </c>
      <c r="D59" s="57" t="s">
        <v>69</v>
      </c>
      <c r="E59" s="57" t="s">
        <v>70</v>
      </c>
      <c r="F59" s="57" t="s">
        <v>71</v>
      </c>
      <c r="G59" s="57" t="s">
        <v>72</v>
      </c>
      <c r="H59" s="57" t="s">
        <v>73</v>
      </c>
      <c r="I59" s="57" t="s">
        <v>74</v>
      </c>
      <c r="J59" s="57" t="s">
        <v>75</v>
      </c>
      <c r="K59" s="58" t="s">
        <v>76</v>
      </c>
    </row>
    <row r="60" spans="1:12">
      <c r="A60" s="44">
        <v>0</v>
      </c>
      <c r="B60" s="50">
        <f>(($E$3-$G$3)+($M$3-$O$3))/2-PR_BANKS!B25</f>
        <v>-79.307692307692321</v>
      </c>
      <c r="C60" s="50">
        <f>(($E$3-$G$3)+($M$3-$O$3))/2-PR_BANKS!C25</f>
        <v>-79.307692307692321</v>
      </c>
      <c r="D60" s="50">
        <f>(($E$3-$G$3)+($M$3-$O$3))/2-PR_BANKS!D25</f>
        <v>-127.30769230769232</v>
      </c>
      <c r="E60" s="50">
        <f>(($E$3-$G$3)+($M$3-$O$3))/2-PR_BANKS!E25</f>
        <v>-607.30769230769238</v>
      </c>
      <c r="F60" s="50">
        <f>(($E$3-$G$3)+($M$3-$O$3))/2-PR_BANKS!F25</f>
        <v>-783.30769230769238</v>
      </c>
      <c r="G60" s="50">
        <f>(($E$3-$G$3)+($M$3-$O$3))/2-PR_BANKS!G25</f>
        <v>-703.30769230769238</v>
      </c>
      <c r="H60" s="50">
        <f>(($E$3-$G$3)+($M$3-$O$3))/2-PR_BANKS!H25</f>
        <v>-543.30769230769238</v>
      </c>
      <c r="I60" s="50">
        <f>(($E$3-$G$3)+($M$3-$O$3))/2-PR_BANKS!I25</f>
        <v>2272.6923076923076</v>
      </c>
      <c r="J60" s="50">
        <f>(($E$3-$G$3)+($M$3-$O$3))/2-PR_BANKS!J25</f>
        <v>2272.6923076923076</v>
      </c>
      <c r="K60" s="50">
        <f>(($E$3-$G$3)+($M$3-$O$3))/2-PR_BANKS!K25</f>
        <v>-1807.3076923076924</v>
      </c>
    </row>
    <row r="61" spans="1:12">
      <c r="A61" s="44">
        <v>50</v>
      </c>
      <c r="B61" s="50">
        <f>(($E$4-$G$4)+($M$4-$O$4))/2-PR_BANKS!B30</f>
        <v>-172.40895432692309</v>
      </c>
      <c r="C61" s="50">
        <f>(($E$4-$G$4)+($M$4-$O$4))/2-PR_BANKS!C30</f>
        <v>-189.98707932692309</v>
      </c>
      <c r="D61" s="50">
        <f>(($E$4-$G$4)+($M$4-$O$4))/2-PR_BANKS!D30</f>
        <v>-237.98707932692309</v>
      </c>
      <c r="E61" s="50">
        <f>(($E$4-$G$4)+($M$4-$O$4))/2-PR_BANKS!E30</f>
        <v>-761.93239182692309</v>
      </c>
      <c r="F61" s="50">
        <f>(($E$4-$G$4)+($M$4-$O$4))/2-PR_BANKS!F30</f>
        <v>-867.61989182692309</v>
      </c>
      <c r="G61" s="50">
        <f>(($E$4-$G$4)+($M$4-$O$4))/2-PR_BANKS!G30</f>
        <v>-794.21168870192309</v>
      </c>
      <c r="H61" s="50">
        <f>(($E$4-$G$4)+($M$4-$O$4))/2-PR_BANKS!H30</f>
        <v>-700.12965745192309</v>
      </c>
      <c r="I61" s="50">
        <f>(($E$4-$G$4)+($M$4-$O$4))/2-PR_BANKS!I30</f>
        <v>2394.9230769230771</v>
      </c>
      <c r="J61" s="50">
        <f>(($E$4-$G$4)+($M$4-$O$4))/2-PR_BANKS!J30</f>
        <v>2394.9230769230771</v>
      </c>
      <c r="K61" s="50">
        <f>(($E$4-$G$4)+($M$4-$O$4))/2-PR_BANKS!K30</f>
        <v>-2245.3796574519229</v>
      </c>
    </row>
    <row r="62" spans="1:12">
      <c r="A62" s="44">
        <v>100</v>
      </c>
      <c r="B62" s="50">
        <f>(($E$5-$G$5)+($M$5-$O$5))/2-PR_BANKS!B35</f>
        <v>-216.81790865384619</v>
      </c>
      <c r="C62" s="50">
        <f>(($E$5-$G$5)+($M$5-$O$5))/2-PR_BANKS!C35</f>
        <v>-251.97415865384619</v>
      </c>
      <c r="D62" s="50">
        <f>(($E$5-$G$5)+($M$5-$O$5))/2-PR_BANKS!D35</f>
        <v>-299.97415865384619</v>
      </c>
      <c r="E62" s="50">
        <f>(($E$5-$G$5)+($M$5-$O$5))/2-PR_BANKS!E35</f>
        <v>-867.86478365384619</v>
      </c>
      <c r="F62" s="50">
        <f>(($E$5-$G$5)+($M$5-$O$5))/2-PR_BANKS!F35</f>
        <v>-903.23978365384619</v>
      </c>
      <c r="G62" s="50">
        <f>(($E$5-$G$5)+($M$5-$O$5))/2-PR_BANKS!G35</f>
        <v>-836.42337740384619</v>
      </c>
      <c r="H62" s="50">
        <f>(($E$5-$G$5)+($M$5-$O$5))/2-PR_BANKS!H35</f>
        <v>-808.25931490384619</v>
      </c>
      <c r="I62" s="50">
        <f>(($E$5-$G$5)+($M$5-$O$5))/2-PR_BANKS!I35</f>
        <v>2565.8461538461538</v>
      </c>
      <c r="J62" s="50">
        <f>(($E$5-$G$5)+($M$5-$O$5))/2-PR_BANKS!J35</f>
        <v>2565.8461538461538</v>
      </c>
      <c r="K62" s="50">
        <f>(($E$5-$G$5)+($M$5-$O$5))/2-PR_BANKS!K35</f>
        <v>-2634.7593149038462</v>
      </c>
    </row>
    <row r="63" spans="1:12">
      <c r="A63" s="44">
        <v>150</v>
      </c>
      <c r="B63" s="50">
        <f>(($E$6-$G$6)+($M$6-$O$6))/2-PR_BANKS!B40</f>
        <v>-258.90264423076928</v>
      </c>
      <c r="C63" s="50">
        <f>(($E$6-$G$6)+($M$6-$O$6))/2-PR_BANKS!C40</f>
        <v>-211.92217548076928</v>
      </c>
      <c r="D63" s="50">
        <f>(($E$6-$G$6)+($M$6-$O$6))/2-PR_BANKS!D40</f>
        <v>-209.10576923076928</v>
      </c>
      <c r="E63" s="50">
        <f>(($E$6-$G$6)+($M$6-$O$6))/2-PR_BANKS!E40</f>
        <v>-898.90264423076928</v>
      </c>
      <c r="F63" s="50">
        <f>(($E$6-$G$6)+($M$6-$O$6))/2-PR_BANKS!F40</f>
        <v>-948.88115985576928</v>
      </c>
      <c r="G63" s="50">
        <f>(($E$6-$G$6)+($M$6-$O$6))/2-PR_BANKS!G40</f>
        <v>-835.92217548076928</v>
      </c>
      <c r="H63" s="50">
        <f>(($E$6-$G$6)+($M$6-$O$6))/2-PR_BANKS!H40</f>
        <v>-826.51397235576928</v>
      </c>
      <c r="I63" s="50">
        <f>(($E$6-$G$6)+($M$6-$O$6))/2-PR_BANKS!I40</f>
        <v>2404.7692307692305</v>
      </c>
      <c r="J63" s="50">
        <f>(($E$6-$G$6)+($M$6-$O$6))/2-PR_BANKS!J40</f>
        <v>2404.7692307692305</v>
      </c>
      <c r="K63" s="50">
        <f>(($E$6-$G$6)+($M$6-$O$6))/2-PR_BANKS!K40</f>
        <v>-3356.1389723557695</v>
      </c>
    </row>
    <row r="64" spans="1:12">
      <c r="A64" s="44">
        <v>200</v>
      </c>
      <c r="B64" s="50">
        <f>(($E$7-$G$7)+($M$7-$O$7))/2-PR_BANKS!B45</f>
        <v>-271.02403846153857</v>
      </c>
      <c r="C64" s="50">
        <f>(($E$7-$G$7)+($M$7-$O$7))/2-PR_BANKS!C45</f>
        <v>-272.38341346153857</v>
      </c>
      <c r="D64" s="50">
        <f>(($E$7-$G$7)+($M$7-$O$7))/2-PR_BANKS!D45</f>
        <v>-273.96153846153857</v>
      </c>
      <c r="E64" s="50">
        <f>(($E$7-$G$7)+($M$7-$O$7))/2-PR_BANKS!E45</f>
        <v>-911.02403846153857</v>
      </c>
      <c r="F64" s="50">
        <f>(($E$7-$G$7)+($M$7-$O$7))/2-PR_BANKS!F45</f>
        <v>-1020.3287259615386</v>
      </c>
      <c r="G64" s="50">
        <f>(($E$7-$G$7)+($M$7-$O$7))/2-PR_BANKS!G45</f>
        <v>-896.38341346153857</v>
      </c>
      <c r="H64" s="50">
        <f>(($E$7-$G$7)+($M$7-$O$7))/2-PR_BANKS!H45</f>
        <v>-889.17247596153857</v>
      </c>
      <c r="I64" s="50">
        <f>(($E$7-$G$7)+($M$7-$O$7))/2-PR_BANKS!I45</f>
        <v>2480.5384615384614</v>
      </c>
      <c r="J64" s="50">
        <f>(($E$7-$G$7)+($M$7-$O$7))/2-PR_BANKS!J45</f>
        <v>2480.5384615384614</v>
      </c>
      <c r="K64" s="50">
        <f>(($E$7-$G$7)+($M$7-$O$7))/2-PR_BANKS!K45</f>
        <v>-3840.6724759615386</v>
      </c>
    </row>
    <row r="65" spans="1:11">
      <c r="A65" s="44">
        <v>250</v>
      </c>
      <c r="B65" s="50">
        <f>(($E$8-$G$8)+($M$8-$O$8))/2-PR_BANKS!B50</f>
        <v>-280.83774038461547</v>
      </c>
      <c r="C65" s="50">
        <f>(($E$8-$G$8)+($M$8-$O$8))/2-PR_BANKS!C50</f>
        <v>-330.53695913461547</v>
      </c>
      <c r="D65" s="50">
        <f>(($E$8-$G$8)+($M$8-$O$8))/2-PR_BANKS!D50</f>
        <v>-336.50961538461547</v>
      </c>
      <c r="E65" s="50">
        <f>(($E$8-$G$8)+($M$8-$O$8))/2-PR_BANKS!E50</f>
        <v>-920.83774038461547</v>
      </c>
      <c r="F65" s="50">
        <f>(($E$8-$G$8)+($M$8-$O$8))/2-PR_BANKS!F50</f>
        <v>-1089.4685997596155</v>
      </c>
      <c r="G65" s="50">
        <f>(($E$8-$G$8)+($M$8-$O$8))/2-PR_BANKS!G50</f>
        <v>-954.53695913461547</v>
      </c>
      <c r="H65" s="50">
        <f>(($E$8-$G$8)+($M$8-$O$8))/2-PR_BANKS!H50</f>
        <v>-949.52328725961547</v>
      </c>
      <c r="I65" s="50">
        <f>(($E$8-$G$8)+($M$8-$O$8))/2-PR_BANKS!I50</f>
        <v>2558.6153846153848</v>
      </c>
      <c r="J65" s="50">
        <f>(($E$8-$G$8)+($M$8-$O$8))/2-PR_BANKS!J50</f>
        <v>2558.6153846153848</v>
      </c>
      <c r="K65" s="50">
        <f>(($E$8-$G$8)+($M$8-$O$8))/2-PR_BANKS!K50</f>
        <v>-4322.8982872596152</v>
      </c>
    </row>
    <row r="66" spans="1:11">
      <c r="A66" s="44">
        <v>300</v>
      </c>
      <c r="B66" s="50">
        <f>(($E$9-$G$9)+($M$9-$O$9))/2-PR_BANKS!B55</f>
        <v>-114.75901442307691</v>
      </c>
      <c r="C66" s="50">
        <f>(($E$9-$G$9)+($M$9-$O$9))/2-PR_BANKS!C55</f>
        <v>-66.759014423076906</v>
      </c>
      <c r="D66" s="50">
        <f>(($E$9-$G$9)+($M$9-$O$9))/2-PR_BANKS!D55</f>
        <v>-103.49338942307691</v>
      </c>
      <c r="E66" s="50">
        <f>(($E$9-$G$9)+($M$9-$O$9))/2-PR_BANKS!E55</f>
        <v>-598.47385817307691</v>
      </c>
      <c r="F66" s="50">
        <f>(($E$9-$G$9)+($M$9-$O$9))/2-PR_BANKS!F55</f>
        <v>-931.89963942307691</v>
      </c>
      <c r="G66" s="50">
        <f>(($E$9-$G$9)+($M$9-$O$9))/2-PR_BANKS!G55</f>
        <v>-684.10667067307691</v>
      </c>
      <c r="H66" s="50">
        <f>(($E$9-$G$9)+($M$9-$O$9))/2-PR_BANKS!H55</f>
        <v>-577.86057692307691</v>
      </c>
      <c r="I66" s="50">
        <f>(($E$9-$G$9)+($M$9-$O$9))/2-PR_BANKS!I55</f>
        <v>2305.0769230769229</v>
      </c>
      <c r="J66" s="50">
        <f>(($E$9-$G$9)+($M$9-$O$9))/2-PR_BANKS!J55</f>
        <v>2305.0769230769229</v>
      </c>
      <c r="K66" s="50">
        <f>(($E$9-$G$9)+($M$9-$O$9))/2-PR_BANKS!K55</f>
        <v>-5136.7394831730771</v>
      </c>
    </row>
    <row r="67" spans="1:11">
      <c r="A67" s="44">
        <v>350</v>
      </c>
      <c r="B67" s="50">
        <f>(($E$10-$G$10)+($M$10-$O$10))/2-PR_BANKS!B60</f>
        <v>-47.193209134615245</v>
      </c>
      <c r="C67" s="50">
        <f>(($E$10-$G$10)+($M$10-$O$10))/2-PR_BANKS!C60</f>
        <v>0.80679086538475531</v>
      </c>
      <c r="D67" s="50">
        <f>(($E$10-$G$10)+($M$10-$O$10))/2-PR_BANKS!D60</f>
        <v>-44.716646634615245</v>
      </c>
      <c r="E67" s="50">
        <f>(($E$10-$G$10)+($M$10-$O$10))/2-PR_BANKS!E60</f>
        <v>-515.52719350961524</v>
      </c>
      <c r="F67" s="50">
        <f>(($E$10-$G$10)+($M$10-$O$10))/2-PR_BANKS!F60</f>
        <v>-925.85727163461524</v>
      </c>
      <c r="G67" s="50">
        <f>(($E$10-$G$10)+($M$10-$O$10))/2-PR_BANKS!G60</f>
        <v>-596.76547475961524</v>
      </c>
      <c r="H67" s="50">
        <f>(($E$10-$G$10)+($M$10-$O$10))/2-PR_BANKS!H60</f>
        <v>-523.47836538461524</v>
      </c>
      <c r="I67" s="50">
        <f>(($E$10-$G$10)+($M$10-$O$10))/2-PR_BANKS!I60</f>
        <v>2394.6153846153848</v>
      </c>
      <c r="J67" s="50">
        <f>(($E$10-$G$10)+($M$10-$O$10))/2-PR_BANKS!J60</f>
        <v>2394.6153846153848</v>
      </c>
      <c r="K67" s="50">
        <f>(($E$10-$G$10)+($M$10-$O$10))/2-PR_BANKS!K60</f>
        <v>-5607.5037560096152</v>
      </c>
    </row>
    <row r="68" spans="1:11">
      <c r="A68" s="44">
        <v>400</v>
      </c>
      <c r="B68" s="50">
        <f>(($E$11-$G$11)+($M$11-$O$11))/2-PR_BANKS!B65</f>
        <v>-41.78125</v>
      </c>
      <c r="C68" s="50">
        <f>(($E$11-$G$11)+($M$11-$O$11))/2-PR_BANKS!C65</f>
        <v>6.21875</v>
      </c>
      <c r="D68" s="50">
        <f>(($E$11-$G$11)+($M$11-$O$11))/2-PR_BANKS!D65</f>
        <v>-48.09375</v>
      </c>
      <c r="E68" s="50">
        <f>(($E$11-$G$11)+($M$11-$O$11))/2-PR_BANKS!E65</f>
        <v>-494.734375</v>
      </c>
      <c r="F68" s="50">
        <f>(($E$11-$G$11)+($M$11-$O$11))/2-PR_BANKS!F65</f>
        <v>-981.96875</v>
      </c>
      <c r="G68" s="50">
        <f>(($E$11-$G$11)+($M$11-$O$11))/2-PR_BANKS!G65</f>
        <v>-571.578125</v>
      </c>
      <c r="H68" s="50">
        <f>(($E$11-$G$11)+($M$11-$O$11))/2-PR_BANKS!H65</f>
        <v>-531.25</v>
      </c>
      <c r="I68" s="50">
        <f>(($E$11-$G$11)+($M$11-$O$11))/2-PR_BANKS!I65</f>
        <v>2422</v>
      </c>
      <c r="J68" s="50">
        <f>(($E$11-$G$11)+($M$11-$O$11))/2-PR_BANKS!J65</f>
        <v>2422</v>
      </c>
      <c r="K68" s="50">
        <f>(($E$11-$G$11)+($M$11-$O$11))/2-PR_BANKS!K65</f>
        <v>-6140.421875</v>
      </c>
    </row>
    <row r="69" spans="1:11">
      <c r="A69" s="44">
        <v>450</v>
      </c>
      <c r="B69" s="50">
        <f>(($E$12-$G$12)+($M$12-$O$12))/2-PR_BANKS!B70</f>
        <v>12.630709134615245</v>
      </c>
      <c r="C69" s="50">
        <f>(($E$12-$G$12)+($M$12-$O$12))/2-PR_BANKS!C70</f>
        <v>60.630709134615245</v>
      </c>
      <c r="D69" s="50">
        <f>(($E$12-$G$12)+($M$12-$O$12))/2-PR_BANKS!D70</f>
        <v>-2.4708533653847553</v>
      </c>
      <c r="E69" s="50">
        <f>(($E$12-$G$12)+($M$12-$O$12))/2-PR_BANKS!E70</f>
        <v>-424.94155649038476</v>
      </c>
      <c r="F69" s="50">
        <f>(($E$12-$G$12)+($M$12-$O$12))/2-PR_BANKS!F70</f>
        <v>-989.08022836538476</v>
      </c>
      <c r="G69" s="50">
        <f>(($E$12-$G$12)+($M$12-$O$12))/2-PR_BANKS!G70</f>
        <v>-497.39077524038476</v>
      </c>
      <c r="H69" s="50">
        <f>(($E$12-$G$12)+($M$12-$O$12))/2-PR_BANKS!H70</f>
        <v>-490.02163461538476</v>
      </c>
      <c r="I69" s="50">
        <f>(($E$12-$G$12)+($M$12-$O$12))/2-PR_BANKS!I70</f>
        <v>2498.3846153846152</v>
      </c>
      <c r="J69" s="50">
        <f>(($E$12-$G$12)+($M$12-$O$12))/2-PR_BANKS!J70</f>
        <v>2498.3846153846152</v>
      </c>
      <c r="K69" s="50">
        <f>(($E$12-$G$12)+($M$12-$O$12))/2-PR_BANKS!K70</f>
        <v>-6624.3399939903848</v>
      </c>
    </row>
    <row r="70" spans="1:11">
      <c r="A70" s="44">
        <v>500</v>
      </c>
      <c r="B70" s="50">
        <f>(($E$13-$G$13)+($M$13-$O$13))/2-PR_BANKS!B75</f>
        <v>35.965745192307622</v>
      </c>
      <c r="C70" s="50">
        <f>(($E$13-$G$13)+($M$13-$O$13))/2-PR_BANKS!C75</f>
        <v>83.965745192307622</v>
      </c>
      <c r="D70" s="50">
        <f>(($E$13-$G$13)+($M$13-$O$13))/2-PR_BANKS!D75</f>
        <v>12.075120192307622</v>
      </c>
      <c r="E70" s="50">
        <f>(($E$13-$G$13)+($M$13-$O$13))/2-PR_BANKS!E75</f>
        <v>-386.22566105769238</v>
      </c>
      <c r="F70" s="50">
        <f>(($E$13-$G$13)+($M$13-$O$13))/2-PR_BANKS!F75</f>
        <v>-1027.2686298076924</v>
      </c>
      <c r="G70" s="50">
        <f>(($E$13-$G$13)+($M$13-$O$13))/2-PR_BANKS!G75</f>
        <v>-454.28034855769238</v>
      </c>
      <c r="H70" s="50">
        <f>(($E$13-$G$13)+($M$13-$O$13))/2-PR_BANKS!H75</f>
        <v>-479.87019230769238</v>
      </c>
      <c r="I70" s="50">
        <f>(($E$13-$G$13)+($M$13-$O$13))/2-PR_BANKS!I75</f>
        <v>2543.6923076923076</v>
      </c>
      <c r="J70" s="50">
        <f>(($E$13-$G$13)+($M$13-$O$13))/2-PR_BANKS!J75</f>
        <v>2543.6923076923076</v>
      </c>
      <c r="K70" s="50">
        <f>(($E$13-$G$13)+($M$13-$O$13))/2-PR_BANKS!K75</f>
        <v>-7139.3350360576924</v>
      </c>
    </row>
    <row r="71" spans="1:11">
      <c r="A71" s="44">
        <v>550</v>
      </c>
      <c r="B71" s="50">
        <f>(($E$14-$G$14)+($M$14-$O$14))/2-PR_BANKS!B80</f>
        <v>-31.204477163461434</v>
      </c>
      <c r="C71" s="50">
        <f>(($E$14-$G$14)+($M$14-$O$14))/2-PR_BANKS!C80</f>
        <v>-37.335336538461434</v>
      </c>
      <c r="D71" s="50">
        <f>(($E$14-$G$14)+($M$14-$O$14))/2-PR_BANKS!D80</f>
        <v>-85.335336538461434</v>
      </c>
      <c r="E71" s="50">
        <f>(($E$14-$G$14)+($M$14-$O$14))/2-PR_BANKS!E80</f>
        <v>-187.12635216346143</v>
      </c>
      <c r="F71" s="50">
        <f>(($E$14-$G$14)+($M$14-$O$14))/2-PR_BANKS!F80</f>
        <v>-632.39393028846143</v>
      </c>
      <c r="G71" s="50">
        <f>(($E$14-$G$14)+($M$14-$O$14))/2-PR_BANKS!G80</f>
        <v>-503.03455528846143</v>
      </c>
      <c r="H71" s="50">
        <f>(($E$14-$G$14)+($M$14-$O$14))/2-PR_BANKS!H80</f>
        <v>-432.57752403846143</v>
      </c>
      <c r="I71" s="50">
        <f>(($E$14-$G$14)+($M$14-$O$14))/2-PR_BANKS!I80</f>
        <v>2641.4615384615386</v>
      </c>
      <c r="J71" s="50">
        <f>(($E$14-$G$14)+($M$14-$O$14))/2-PR_BANKS!J80</f>
        <v>2641.4615384615386</v>
      </c>
      <c r="K71" s="50">
        <f>(($E$14-$G$14)+($M$14-$O$14))/2-PR_BANKS!K80</f>
        <v>-7601.868539663461</v>
      </c>
    </row>
    <row r="72" spans="1:11">
      <c r="A72" s="44">
        <v>600</v>
      </c>
      <c r="B72" s="50">
        <f>(($E$15-$G$15)+($M$15-$O$15))/2-PR_BANKS!B85</f>
        <v>-80.957331730769056</v>
      </c>
      <c r="C72" s="50">
        <f>(($E$15-$G$15)+($M$15-$O$15))/2-PR_BANKS!C85</f>
        <v>-62.918269230769056</v>
      </c>
      <c r="D72" s="50">
        <f>(($E$15-$G$15)+($M$15-$O$15))/2-PR_BANKS!D85</f>
        <v>-110.91826923076906</v>
      </c>
      <c r="E72" s="50">
        <f>(($E$15-$G$15)+($M$15-$O$15))/2-PR_BANKS!E85</f>
        <v>-184.14483173076906</v>
      </c>
      <c r="F72" s="50">
        <f>(($E$15-$G$15)+($M$15-$O$15))/2-PR_BANKS!F85</f>
        <v>-697.52764423076906</v>
      </c>
      <c r="G72" s="50">
        <f>(($E$15-$G$15)+($M$15-$O$15))/2-PR_BANKS!G85</f>
        <v>-550.59014423076906</v>
      </c>
      <c r="H72" s="50">
        <f>(($E$15-$G$15)+($M$15-$O$15))/2-PR_BANKS!H85</f>
        <v>-396.63701923076906</v>
      </c>
      <c r="I72" s="50">
        <f>(($E$15-$G$15)+($M$15-$O$15))/2-PR_BANKS!I85</f>
        <v>2703.7692307692309</v>
      </c>
      <c r="J72" s="50">
        <f>(($E$15-$G$15)+($M$15-$O$15))/2-PR_BANKS!J85</f>
        <v>2703.7692307692309</v>
      </c>
      <c r="K72" s="50">
        <f>(($E$15-$G$15)+($M$15-$O$15))/2-PR_BANKS!K85</f>
        <v>-8099.8635817307695</v>
      </c>
    </row>
    <row r="73" spans="1:11">
      <c r="A73" s="44">
        <v>650</v>
      </c>
      <c r="B73" s="50">
        <f>(($E$16-$G$16)+($M$16-$O$16))/2-PR_BANKS!B90</f>
        <v>-118.09480168269238</v>
      </c>
      <c r="C73" s="50">
        <f>(($E$16-$G$16)+($M$16-$O$16))/2-PR_BANKS!C90</f>
        <v>-75.885817307692378</v>
      </c>
      <c r="D73" s="50">
        <f>(($E$16-$G$16)+($M$16-$O$16))/2-PR_BANKS!D90</f>
        <v>-123.88581730769238</v>
      </c>
      <c r="E73" s="50">
        <f>(($E$16-$G$16)+($M$16-$O$16))/2-PR_BANKS!E90</f>
        <v>-168.54792668269238</v>
      </c>
      <c r="F73" s="50">
        <f>(($E$16-$G$16)+($M$16-$O$16))/2-PR_BANKS!F90</f>
        <v>-750.04597355769238</v>
      </c>
      <c r="G73" s="50">
        <f>(($E$16-$G$16)+($M$16-$O$16))/2-PR_BANKS!G90</f>
        <v>-585.53034855769238</v>
      </c>
      <c r="H73" s="50">
        <f>(($E$16-$G$16)+($M$16-$O$16))/2-PR_BANKS!H90</f>
        <v>-348.08112980769238</v>
      </c>
      <c r="I73" s="50">
        <f>(($E$16-$G$16)+($M$16-$O$16))/2-PR_BANKS!I90</f>
        <v>2778.6923076923076</v>
      </c>
      <c r="J73" s="50">
        <f>(($E$16-$G$16)+($M$16-$O$16))/2-PR_BANKS!J90</f>
        <v>2778.6923076923076</v>
      </c>
      <c r="K73" s="50">
        <f>(($E$16-$G$16)+($M$16-$O$16))/2-PR_BANKS!K90</f>
        <v>-8585.2432391826915</v>
      </c>
    </row>
    <row r="74" spans="1:11">
      <c r="A74" s="44">
        <v>700</v>
      </c>
      <c r="B74" s="50">
        <f>(($E$17-$G$17)+($M$17-$O$17))/2-PR_BANKS!B95</f>
        <v>-132.92457932692287</v>
      </c>
      <c r="C74" s="50">
        <f>(($E$17-$G$17)+($M$17-$O$17))/2-PR_BANKS!C95</f>
        <v>-66.545673076922867</v>
      </c>
      <c r="D74" s="50">
        <f>(($E$17-$G$17)+($M$17-$O$17))/2-PR_BANKS!D95</f>
        <v>-114.54567307692287</v>
      </c>
      <c r="E74" s="50">
        <f>(($E$17-$G$17)+($M$17-$O$17))/2-PR_BANKS!E95</f>
        <v>-130.64332932692287</v>
      </c>
      <c r="F74" s="50">
        <f>(($E$17-$G$17)+($M$17-$O$17))/2-PR_BANKS!F95</f>
        <v>-780.25661057692287</v>
      </c>
      <c r="G74" s="50">
        <f>(($E$17-$G$17)+($M$17-$O$17))/2-PR_BANKS!G95</f>
        <v>-598.16286057692287</v>
      </c>
      <c r="H74" s="50">
        <f>(($E$17-$G$17)+($M$17-$O$17))/2-PR_BANKS!H95</f>
        <v>-277.21754807692287</v>
      </c>
      <c r="I74" s="50">
        <f>(($E$17-$G$17)+($M$17-$O$17))/2-PR_BANKS!I95</f>
        <v>2875.9230769230771</v>
      </c>
      <c r="J74" s="50">
        <f>(($E$17-$G$17)+($M$17-$O$17))/2-PR_BANKS!J95</f>
        <v>2875.9230769230771</v>
      </c>
      <c r="K74" s="50">
        <f>(($E$17-$G$17)+($M$17-$O$17))/2-PR_BANKS!K95</f>
        <v>-9048.315204326922</v>
      </c>
    </row>
    <row r="75" spans="1:11">
      <c r="A75" s="44">
        <v>750</v>
      </c>
      <c r="B75" s="50">
        <f>(($E$18-$G$18)+($M$18-$O$18))/2-PR_BANKS!B100</f>
        <v>-155.75435697115427</v>
      </c>
      <c r="C75" s="50">
        <f>(($E$18-$G$18)+($M$18-$O$18))/2-PR_BANKS!C100</f>
        <v>-65.205528846154266</v>
      </c>
      <c r="D75" s="50">
        <f>(($E$18-$G$18)+($M$18-$O$18))/2-PR_BANKS!D100</f>
        <v>-113.20552884615427</v>
      </c>
      <c r="E75" s="50">
        <f>(($E$18-$G$18)+($M$18-$O$18))/2-PR_BANKS!E100</f>
        <v>-100.73873197115427</v>
      </c>
      <c r="F75" s="50">
        <f>(($E$18-$G$18)+($M$18-$O$18))/2-PR_BANKS!F100</f>
        <v>-818.46724759615427</v>
      </c>
      <c r="G75" s="50">
        <f>(($E$18-$G$18)+($M$18-$O$18))/2-PR_BANKS!G100</f>
        <v>-618.79537259615427</v>
      </c>
      <c r="H75" s="50">
        <f>(($E$18-$G$18)+($M$18-$O$18))/2-PR_BANKS!H100</f>
        <v>-214.35396634615427</v>
      </c>
      <c r="I75" s="50">
        <f>(($E$18-$G$18)+($M$18-$O$18))/2-PR_BANKS!I100</f>
        <v>2965.1538461538457</v>
      </c>
      <c r="J75" s="50">
        <f>(($E$18-$G$18)+($M$18-$O$18))/2-PR_BANKS!J100</f>
        <v>2965.1538461538457</v>
      </c>
      <c r="K75" s="50">
        <f>(($E$18-$G$18)+($M$18-$O$18))/2-PR_BANKS!K100</f>
        <v>-9519.3871694711543</v>
      </c>
    </row>
    <row r="76" spans="1:11">
      <c r="A76" s="44">
        <v>800</v>
      </c>
      <c r="B76" s="50">
        <f>(($E$19-$G$19)+($M$19-$O$19))/2-PR_BANKS!B105</f>
        <v>-216.67307692307713</v>
      </c>
      <c r="C76" s="50">
        <f>(($E$19-$G$19)+($M$19-$O$19))/2-PR_BANKS!C105</f>
        <v>-222.98557692307713</v>
      </c>
      <c r="D76" s="50">
        <f>(($E$19-$G$19)+($M$19-$O$19))/2-PR_BANKS!D105</f>
        <v>-232.67307692307713</v>
      </c>
      <c r="E76" s="50">
        <f>(($E$19-$G$19)+($M$19-$O$19))/2-PR_BANKS!E105</f>
        <v>-61.141826923077133</v>
      </c>
      <c r="F76" s="50">
        <f>(($E$19-$G$19)+($M$19-$O$19))/2-PR_BANKS!F105</f>
        <v>-692.64182692307713</v>
      </c>
      <c r="G76" s="50">
        <f>(($E$19-$G$19)+($M$19-$O$19))/2-PR_BANKS!G105</f>
        <v>-673.70432692307713</v>
      </c>
      <c r="H76" s="50">
        <f>(($E$19-$G$19)+($M$19-$O$19))/2-PR_BANKS!H105</f>
        <v>-630.82932692307713</v>
      </c>
      <c r="I76" s="50">
        <f>(($E$19-$G$19)+($M$19-$O$19))/2-PR_BANKS!I105</f>
        <v>3064.0769230769229</v>
      </c>
      <c r="J76" s="50">
        <f>(($E$19-$G$19)+($M$19-$O$19))/2-PR_BANKS!J105</f>
        <v>3064.0769230769229</v>
      </c>
      <c r="K76" s="50">
        <f>(($E$19-$G$19)+($M$19-$O$19))/2-PR_BANKS!K105</f>
        <v>-9980.766826923078</v>
      </c>
    </row>
    <row r="77" spans="1:11">
      <c r="A77" s="44">
        <v>850</v>
      </c>
      <c r="B77" s="50">
        <f>(($E$20-$G$20)+($M$20-$O$20))/2-PR_BANKS!B110</f>
        <v>-253.33533653846189</v>
      </c>
      <c r="C77" s="50">
        <f>(($E$20-$G$20)+($M$20-$O$20))/2-PR_BANKS!C110</f>
        <v>-264.04236778846189</v>
      </c>
      <c r="D77" s="50">
        <f>(($E$20-$G$20)+($M$20-$O$20))/2-PR_BANKS!D110</f>
        <v>-269.33533653846189</v>
      </c>
      <c r="E77" s="50">
        <f>(($E$20-$G$20)+($M$20-$O$20))/2-PR_BANKS!E110</f>
        <v>-34.083383413461888</v>
      </c>
      <c r="F77" s="50">
        <f>(($E$20-$G$20)+($M$20-$O$20))/2-PR_BANKS!F110</f>
        <v>-771.05213341346189</v>
      </c>
      <c r="G77" s="50">
        <f>(($E$20-$G$20)+($M$20-$O$20))/2-PR_BANKS!G110</f>
        <v>-738.93103966346189</v>
      </c>
      <c r="H77" s="50">
        <f>(($E$20-$G$20)+($M$20-$O$20))/2-PR_BANKS!H110</f>
        <v>-599.37635216346189</v>
      </c>
      <c r="I77" s="50">
        <f>(($E$20-$G$20)+($M$20-$O$20))/2-PR_BANKS!I110</f>
        <v>3150.4615384615381</v>
      </c>
      <c r="J77" s="50">
        <f>(($E$20-$G$20)+($M$20-$O$20))/2-PR_BANKS!J110</f>
        <v>3150.4615384615381</v>
      </c>
      <c r="K77" s="50">
        <f>(($E$20-$G$20)+($M$20-$O$20))/2-PR_BANKS!K110</f>
        <v>-10454.684945913461</v>
      </c>
    </row>
    <row r="78" spans="1:11">
      <c r="A78" s="44">
        <v>900</v>
      </c>
      <c r="B78" s="50">
        <f>(($E$21-$G$21)+($M$21-$O$21))/2-PR_BANKS!B115</f>
        <v>-246.92067307692287</v>
      </c>
      <c r="C78" s="50">
        <f>(($E$21-$G$21)+($M$21-$O$21))/2-PR_BANKS!C115</f>
        <v>-262.02223557692287</v>
      </c>
      <c r="D78" s="50">
        <f>(($E$21-$G$21)+($M$21-$O$21))/2-PR_BANKS!D115</f>
        <v>-262.92067307692287</v>
      </c>
      <c r="E78" s="50">
        <f>(($E$21-$G$21)+($M$21-$O$21))/2-PR_BANKS!E115</f>
        <v>36.051983173077133</v>
      </c>
      <c r="F78" s="50">
        <f>(($E$21-$G$21)+($M$21-$O$21))/2-PR_BANKS!F115</f>
        <v>-806.38551682692287</v>
      </c>
      <c r="G78" s="50">
        <f>(($E$21-$G$21)+($M$21-$O$21))/2-PR_BANKS!G115</f>
        <v>-761.08082932692287</v>
      </c>
      <c r="H78" s="50">
        <f>(($E$21-$G$21)+($M$21-$O$21))/2-PR_BANKS!H115</f>
        <v>-524.84645432692287</v>
      </c>
      <c r="I78" s="50">
        <f>(($E$21-$G$21)+($M$21-$O$21))/2-PR_BANKS!I115</f>
        <v>3279.9230769230771</v>
      </c>
      <c r="J78" s="50">
        <f>(($E$21-$G$21)+($M$21-$O$21))/2-PR_BANKS!J115</f>
        <v>3279.9230769230771</v>
      </c>
      <c r="K78" s="50">
        <f>(($E$21-$G$21)+($M$21-$O$21))/2-PR_BANKS!K115</f>
        <v>-10885.526141826922</v>
      </c>
    </row>
    <row r="79" spans="1:11">
      <c r="A79" s="44">
        <v>950</v>
      </c>
      <c r="B79" s="50">
        <f>(($E$22-$G$22)+($M$22-$O$22))/2-PR_BANKS!B120</f>
        <v>-249.04447115384573</v>
      </c>
      <c r="C79" s="50">
        <f>(($E$22-$G$22)+($M$22-$O$22))/2-PR_BANKS!C120</f>
        <v>-268.54056490384573</v>
      </c>
      <c r="D79" s="50">
        <f>(($E$22-$G$22)+($M$22-$O$22))/2-PR_BANKS!D120</f>
        <v>-265.04447115384573</v>
      </c>
      <c r="E79" s="50">
        <f>(($E$22-$G$22)+($M$22-$O$22))/2-PR_BANKS!E120</f>
        <v>97.648888221154266</v>
      </c>
      <c r="F79" s="50">
        <f>(($E$22-$G$22)+($M$22-$O$22))/2-PR_BANKS!F120</f>
        <v>-850.25736177884573</v>
      </c>
      <c r="G79" s="50">
        <f>(($E$22-$G$22)+($M$22-$O$22))/2-PR_BANKS!G120</f>
        <v>-791.76908052884573</v>
      </c>
      <c r="H79" s="50">
        <f>(($E$22-$G$22)+($M$22-$O$22))/2-PR_BANKS!H120</f>
        <v>-458.85501802884573</v>
      </c>
      <c r="I79" s="50">
        <f>(($E$22-$G$22)+($M$22-$O$22))/2-PR_BANKS!I120</f>
        <v>3400.8461538461543</v>
      </c>
      <c r="J79" s="50">
        <f>(($E$22-$G$22)+($M$22-$O$22))/2-PR_BANKS!J120</f>
        <v>3400.8461538461543</v>
      </c>
      <c r="K79" s="50">
        <f>(($E$22-$G$22)+($M$22-$O$22))/2-PR_BANKS!K120</f>
        <v>-11324.905799278846</v>
      </c>
    </row>
    <row r="80" spans="1:11">
      <c r="A80" s="45">
        <v>1000</v>
      </c>
      <c r="B80" s="52">
        <f>(($E$23-$G$23)+($M$23-$O$23))/2-PR_BANKS!B125</f>
        <v>-266.47596153846189</v>
      </c>
      <c r="C80" s="52">
        <f>(($E$23-$G$23)+($M$23-$O$23))/2-PR_BANKS!C125</f>
        <v>-290.36658653846189</v>
      </c>
      <c r="D80" s="52">
        <f>(($E$23-$G$23)+($M$23-$O$23))/2-PR_BANKS!D125</f>
        <v>-282.47596153846189</v>
      </c>
      <c r="E80" s="52">
        <f>(($E$23-$G$23)+($M$23-$O$23))/2-PR_BANKS!E125</f>
        <v>143.93810096153811</v>
      </c>
      <c r="F80" s="52">
        <f>(($E$23-$G$23)+($M$23-$O$23))/2-PR_BANKS!F125</f>
        <v>-909.43689903846189</v>
      </c>
      <c r="G80" s="52">
        <f>(($E$23-$G$23)+($M$23-$O$23))/2-PR_BANKS!G125</f>
        <v>-837.76502403846189</v>
      </c>
      <c r="H80" s="52">
        <f>(($E$23-$G$23)+($M$23-$O$23))/2-PR_BANKS!H125</f>
        <v>-408.17127403846189</v>
      </c>
      <c r="I80" s="52">
        <f>(($E$23-$G$23)+($M$23-$O$23))/2-PR_BANKS!I125</f>
        <v>3506.4615384615381</v>
      </c>
      <c r="J80" s="52">
        <f>(($E$23-$G$23)+($M$23-$O$23))/2-PR_BANKS!J125</f>
        <v>3506.4615384615381</v>
      </c>
      <c r="K80" s="52">
        <f>(($E$23-$G$23)+($M$23-$O$23))/2-PR_BANKS!K125</f>
        <v>-11779.593149038461</v>
      </c>
    </row>
    <row r="81" spans="1:11">
      <c r="A81" s="60" t="s">
        <v>82</v>
      </c>
      <c r="B81" s="54"/>
      <c r="C81" s="54"/>
      <c r="D81" s="54"/>
      <c r="E81" s="54"/>
      <c r="F81" s="54"/>
      <c r="G81" s="54"/>
      <c r="H81" s="54"/>
      <c r="I81" s="54"/>
      <c r="J81" s="54"/>
      <c r="K81" s="54"/>
    </row>
  </sheetData>
  <conditionalFormatting sqref="B32:K52 B60:K80">
    <cfRule type="cellIs" dxfId="10" priority="17" operator="lessThan">
      <formula>-350</formula>
    </cfRule>
    <cfRule type="cellIs" dxfId="9" priority="18" operator="greaterThan">
      <formula>300</formula>
    </cfRule>
  </conditionalFormatting>
  <conditionalFormatting sqref="B55:K55">
    <cfRule type="cellIs" dxfId="8" priority="12" operator="between">
      <formula>-300</formula>
      <formula>300</formula>
    </cfRule>
    <cfRule type="cellIs" dxfId="7" priority="13" operator="lessThan">
      <formula>-300</formula>
    </cfRule>
    <cfRule type="cellIs" dxfId="6" priority="14" operator="greaterThan">
      <formula>300</formula>
    </cfRule>
  </conditionalFormatting>
  <conditionalFormatting sqref="B54:K54">
    <cfRule type="cellIs" dxfId="5" priority="9" operator="between">
      <formula>25.00001</formula>
      <formula>499.99999</formula>
    </cfRule>
    <cfRule type="cellIs" dxfId="4" priority="10" operator="equal">
      <formula>500</formula>
    </cfRule>
    <cfRule type="cellIs" dxfId="3" priority="11" operator="equal">
      <formula>25</formula>
    </cfRule>
  </conditionalFormatting>
  <conditionalFormatting sqref="B29:K30">
    <cfRule type="top10" dxfId="2" priority="5" rank="1"/>
  </conditionalFormatting>
  <conditionalFormatting sqref="L3:L23 D3:D23">
    <cfRule type="cellIs" dxfId="1" priority="3" operator="greaterThan">
      <formula>5.56</formula>
    </cfRule>
    <cfRule type="cellIs" dxfId="0" priority="4" operator="lessThan">
      <formula>5.04</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Q99" sqref="Q99"/>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AD125"/>
  <sheetViews>
    <sheetView zoomScale="75" zoomScaleNormal="75" workbookViewId="0">
      <selection activeCell="AD12" sqref="AD12"/>
    </sheetView>
  </sheetViews>
  <sheetFormatPr defaultRowHeight="15"/>
  <cols>
    <col min="1" max="1" width="19.85546875" customWidth="1"/>
    <col min="22" max="22" width="20.42578125" customWidth="1"/>
  </cols>
  <sheetData>
    <row r="1" spans="1:22" ht="15.75">
      <c r="A1" s="6" t="s">
        <v>5</v>
      </c>
      <c r="B1" s="7" t="s">
        <v>7</v>
      </c>
      <c r="D1" t="s">
        <v>11</v>
      </c>
      <c r="E1" s="1" t="s">
        <v>0</v>
      </c>
    </row>
    <row r="2" spans="1:22" ht="15.75">
      <c r="A2" s="8" t="s">
        <v>6</v>
      </c>
      <c r="B2" s="9">
        <v>125</v>
      </c>
      <c r="E2" s="1" t="s">
        <v>1</v>
      </c>
    </row>
    <row r="3" spans="1:22" ht="15.75">
      <c r="A3" s="8" t="s">
        <v>8</v>
      </c>
      <c r="B3" s="9">
        <v>250</v>
      </c>
      <c r="E3" s="1" t="s">
        <v>2</v>
      </c>
      <c r="R3" s="2"/>
    </row>
    <row r="4" spans="1:22" ht="15.75">
      <c r="A4" s="8" t="s">
        <v>9</v>
      </c>
      <c r="B4" s="9">
        <v>500</v>
      </c>
      <c r="E4" s="1" t="s">
        <v>3</v>
      </c>
      <c r="R4" s="2"/>
    </row>
    <row r="5" spans="1:22" ht="15.75">
      <c r="A5" s="10" t="s">
        <v>10</v>
      </c>
      <c r="B5" s="11">
        <v>750</v>
      </c>
      <c r="E5" s="1" t="s">
        <v>4</v>
      </c>
      <c r="L5" s="6" t="s">
        <v>31</v>
      </c>
      <c r="M5" s="7">
        <v>0</v>
      </c>
      <c r="N5" s="13" t="s">
        <v>32</v>
      </c>
    </row>
    <row r="7" spans="1:22">
      <c r="A7" s="6" t="s">
        <v>12</v>
      </c>
      <c r="B7" s="88" t="s">
        <v>23</v>
      </c>
      <c r="C7" s="89"/>
      <c r="D7" s="89"/>
      <c r="E7" s="89"/>
      <c r="F7" s="89"/>
      <c r="G7" s="89"/>
      <c r="H7" s="89"/>
      <c r="I7" s="89"/>
      <c r="J7" s="89"/>
      <c r="K7" s="90"/>
      <c r="L7" s="91" t="s">
        <v>29</v>
      </c>
      <c r="M7" s="91"/>
      <c r="N7" s="91"/>
      <c r="O7" s="91"/>
      <c r="P7" s="91"/>
      <c r="Q7" s="91"/>
      <c r="R7" s="91"/>
      <c r="S7" s="91"/>
      <c r="T7" s="91"/>
      <c r="U7" s="92"/>
      <c r="V7" s="4"/>
    </row>
    <row r="8" spans="1:22">
      <c r="A8" s="6" t="s">
        <v>35</v>
      </c>
      <c r="B8" s="6" t="s">
        <v>13</v>
      </c>
      <c r="C8" s="13" t="s">
        <v>14</v>
      </c>
      <c r="D8" s="14" t="s">
        <v>15</v>
      </c>
      <c r="E8" s="14" t="s">
        <v>16</v>
      </c>
      <c r="F8" s="6" t="s">
        <v>17</v>
      </c>
      <c r="G8" s="13" t="s">
        <v>18</v>
      </c>
      <c r="H8" s="14" t="s">
        <v>19</v>
      </c>
      <c r="I8" s="14" t="s">
        <v>20</v>
      </c>
      <c r="J8" s="6" t="s">
        <v>21</v>
      </c>
      <c r="K8" s="13" t="s">
        <v>22</v>
      </c>
      <c r="L8" s="22" t="s">
        <v>13</v>
      </c>
      <c r="M8" s="22" t="s">
        <v>14</v>
      </c>
      <c r="N8" s="35" t="s">
        <v>15</v>
      </c>
      <c r="O8" s="23" t="s">
        <v>16</v>
      </c>
      <c r="P8" s="22" t="s">
        <v>17</v>
      </c>
      <c r="Q8" s="22" t="s">
        <v>18</v>
      </c>
      <c r="R8" s="35" t="s">
        <v>19</v>
      </c>
      <c r="S8" s="23" t="s">
        <v>20</v>
      </c>
      <c r="T8" s="22" t="s">
        <v>21</v>
      </c>
      <c r="U8" s="23" t="s">
        <v>22</v>
      </c>
      <c r="V8" s="21" t="s">
        <v>33</v>
      </c>
    </row>
    <row r="9" spans="1:22">
      <c r="A9" s="8">
        <v>1</v>
      </c>
      <c r="B9" s="39">
        <v>62</v>
      </c>
      <c r="C9" s="40">
        <v>93</v>
      </c>
      <c r="D9" s="15">
        <v>28</v>
      </c>
      <c r="E9" s="15">
        <v>96</v>
      </c>
      <c r="F9" s="39" t="s">
        <v>91</v>
      </c>
      <c r="G9" s="40" t="s">
        <v>90</v>
      </c>
      <c r="H9" s="15">
        <v>33</v>
      </c>
      <c r="I9" s="15" t="s">
        <v>98</v>
      </c>
      <c r="J9" s="39">
        <v>38</v>
      </c>
      <c r="K9" s="40">
        <v>52</v>
      </c>
      <c r="L9" s="26">
        <f>1+HEX2DEC(B9)*(1/128 + 1/1024)</f>
        <v>1.861328125</v>
      </c>
      <c r="M9" s="26">
        <f>-2000 + HEX2DEC(C9)*16</f>
        <v>352</v>
      </c>
      <c r="N9" s="25">
        <f t="shared" ref="N9:T11" si="0">1+HEX2DEC(D9)*(1/128 + 1/1024)</f>
        <v>1.3515625</v>
      </c>
      <c r="O9" s="27">
        <f>-2000 + HEX2DEC(E9)*16</f>
        <v>400</v>
      </c>
      <c r="P9" s="26">
        <f t="shared" si="0"/>
        <v>1.087890625</v>
      </c>
      <c r="Q9" s="26">
        <f>-2000 + HEX2DEC(G9)*16</f>
        <v>288</v>
      </c>
      <c r="R9" s="25">
        <f t="shared" si="0"/>
        <v>1.4482421875</v>
      </c>
      <c r="S9" s="27">
        <f>-2000 + HEX2DEC(I9)*16</f>
        <v>-560</v>
      </c>
      <c r="T9" s="26">
        <f t="shared" si="0"/>
        <v>1.4921875</v>
      </c>
      <c r="U9" s="27">
        <f>-2000 + HEX2DEC(K9)*16</f>
        <v>-688</v>
      </c>
      <c r="V9" s="24" t="s">
        <v>93</v>
      </c>
    </row>
    <row r="10" spans="1:22">
      <c r="A10" s="8">
        <v>2</v>
      </c>
      <c r="B10" s="85" t="s">
        <v>103</v>
      </c>
      <c r="C10" s="86">
        <v>93</v>
      </c>
      <c r="D10" s="87" t="s">
        <v>30</v>
      </c>
      <c r="E10" s="87" t="s">
        <v>105</v>
      </c>
      <c r="F10" s="85" t="s">
        <v>91</v>
      </c>
      <c r="G10" s="86" t="s">
        <v>94</v>
      </c>
      <c r="H10" s="87">
        <v>28</v>
      </c>
      <c r="I10" s="87" t="s">
        <v>106</v>
      </c>
      <c r="J10" s="85" t="s">
        <v>41</v>
      </c>
      <c r="K10" s="86" t="s">
        <v>92</v>
      </c>
      <c r="L10" s="26">
        <f>1+HEX2DEC(B10)*(1/128 + 1/1024)</f>
        <v>1.931640625</v>
      </c>
      <c r="M10" s="26">
        <f>-2000 + HEX2DEC(C10)*16</f>
        <v>352</v>
      </c>
      <c r="N10" s="25">
        <f t="shared" ref="N10" si="1">1+HEX2DEC(D10)*(1/128 + 1/1024)</f>
        <v>1.544921875</v>
      </c>
      <c r="O10" s="27">
        <f>-2000 + HEX2DEC(E10)*16</f>
        <v>208</v>
      </c>
      <c r="P10" s="26">
        <f t="shared" ref="P10" si="2">1+HEX2DEC(F10)*(1/128 + 1/1024)</f>
        <v>1.087890625</v>
      </c>
      <c r="Q10" s="26">
        <f>-2000 + HEX2DEC(G10)*16</f>
        <v>240</v>
      </c>
      <c r="R10" s="25">
        <f t="shared" ref="R10" si="3">1+HEX2DEC(H10)*(1/128 + 1/1024)</f>
        <v>1.3515625</v>
      </c>
      <c r="S10" s="27">
        <f>-2000 + HEX2DEC(I10)*16</f>
        <v>-288</v>
      </c>
      <c r="T10" s="26">
        <f t="shared" ref="T10" si="4">1+HEX2DEC(J10)*(1/128 + 1/1024)</f>
        <v>1.509765625</v>
      </c>
      <c r="U10" s="27">
        <f>-2000 + HEX2DEC(K10)*16</f>
        <v>-752</v>
      </c>
      <c r="V10" s="24" t="s">
        <v>96</v>
      </c>
    </row>
    <row r="11" spans="1:22">
      <c r="A11" s="12">
        <v>3</v>
      </c>
      <c r="B11" s="85" t="s">
        <v>103</v>
      </c>
      <c r="C11" s="86">
        <v>96</v>
      </c>
      <c r="D11" s="87">
        <v>40</v>
      </c>
      <c r="E11" s="87">
        <v>89</v>
      </c>
      <c r="F11" s="85" t="s">
        <v>104</v>
      </c>
      <c r="G11" s="86" t="s">
        <v>97</v>
      </c>
      <c r="H11" s="87">
        <v>28</v>
      </c>
      <c r="I11" s="87" t="s">
        <v>95</v>
      </c>
      <c r="J11" s="85">
        <v>38</v>
      </c>
      <c r="K11" s="86">
        <v>53</v>
      </c>
      <c r="L11" s="29">
        <f>1+HEX2DEC(B11)*(1/128 + 1/1024)</f>
        <v>1.931640625</v>
      </c>
      <c r="M11" s="29">
        <f>-2000 + HEX2DEC(C11)*16</f>
        <v>400</v>
      </c>
      <c r="N11" s="28">
        <f t="shared" si="0"/>
        <v>1.5625</v>
      </c>
      <c r="O11" s="30">
        <f>-2000 + HEX2DEC(E11)*16</f>
        <v>192</v>
      </c>
      <c r="P11" s="29">
        <f t="shared" si="0"/>
        <v>1.123046875</v>
      </c>
      <c r="Q11" s="29">
        <f>-2000 + HEX2DEC(G11)*16</f>
        <v>224</v>
      </c>
      <c r="R11" s="28">
        <f t="shared" si="0"/>
        <v>1.3515625</v>
      </c>
      <c r="S11" s="30">
        <f>-2000 + HEX2DEC(I11)*16</f>
        <v>-240</v>
      </c>
      <c r="T11" s="29">
        <f t="shared" si="0"/>
        <v>1.4921875</v>
      </c>
      <c r="U11" s="30">
        <f>-2000 + HEX2DEC(K11)*16</f>
        <v>-672</v>
      </c>
      <c r="V11" s="24" t="s">
        <v>99</v>
      </c>
    </row>
    <row r="12" spans="1:22">
      <c r="A12" s="8">
        <v>4</v>
      </c>
      <c r="B12" s="82" t="s">
        <v>24</v>
      </c>
      <c r="C12" s="83" t="s">
        <v>25</v>
      </c>
      <c r="D12" s="84">
        <v>28</v>
      </c>
      <c r="E12" s="84" t="s">
        <v>26</v>
      </c>
      <c r="F12" s="82">
        <v>3</v>
      </c>
      <c r="G12" s="83" t="s">
        <v>27</v>
      </c>
      <c r="H12" s="84" t="s">
        <v>28</v>
      </c>
      <c r="I12" s="84">
        <v>88</v>
      </c>
      <c r="J12" s="82" t="s">
        <v>28</v>
      </c>
      <c r="K12" s="83">
        <v>88</v>
      </c>
      <c r="L12" s="29">
        <f t="shared" ref="L12:L15" si="5">1+HEX2DEC(B12)*(1/128 + 1/1024)</f>
        <v>2.107421875</v>
      </c>
      <c r="M12" s="29">
        <f t="shared" ref="M12:M15" si="6">-2000 + HEX2DEC(C12)*16</f>
        <v>880</v>
      </c>
      <c r="N12" s="28">
        <f t="shared" ref="N12:N15" si="7">1+HEX2DEC(D12)*(1/128 + 1/1024)</f>
        <v>1.3515625</v>
      </c>
      <c r="O12" s="30">
        <f t="shared" ref="O12:O15" si="8">-2000 + HEX2DEC(E12)*16</f>
        <v>1040</v>
      </c>
      <c r="P12" s="29">
        <f t="shared" ref="P12:P15" si="9">1+HEX2DEC(F12)*(1/128 + 1/1024)</f>
        <v>1.0263671875</v>
      </c>
      <c r="Q12" s="29">
        <f t="shared" ref="Q12:Q15" si="10">-2000 + HEX2DEC(G12)*16</f>
        <v>864</v>
      </c>
      <c r="R12" s="28">
        <f t="shared" ref="R12:R15" si="11">1+HEX2DEC(H12)*(1/128 + 1/1024)</f>
        <v>1.2373046875</v>
      </c>
      <c r="S12" s="30">
        <f t="shared" ref="S12:S15" si="12">-2000 + HEX2DEC(I12)*16</f>
        <v>176</v>
      </c>
      <c r="T12" s="29">
        <f t="shared" ref="T12:T15" si="13">1+HEX2DEC(J12)*(1/128 + 1/1024)</f>
        <v>1.2373046875</v>
      </c>
      <c r="U12" s="30">
        <f t="shared" ref="U12:U15" si="14">-2000 + HEX2DEC(K12)*16</f>
        <v>176</v>
      </c>
      <c r="V12" s="24" t="s">
        <v>52</v>
      </c>
    </row>
    <row r="13" spans="1:22">
      <c r="A13" s="8">
        <v>5</v>
      </c>
      <c r="B13" s="82" t="s">
        <v>37</v>
      </c>
      <c r="C13" s="83" t="s">
        <v>38</v>
      </c>
      <c r="D13" s="84">
        <v>43</v>
      </c>
      <c r="E13" s="84" t="s">
        <v>39</v>
      </c>
      <c r="F13" s="82">
        <v>26</v>
      </c>
      <c r="G13" s="83" t="s">
        <v>40</v>
      </c>
      <c r="H13" s="84" t="s">
        <v>41</v>
      </c>
      <c r="I13" s="84">
        <v>75</v>
      </c>
      <c r="J13" s="82" t="s">
        <v>42</v>
      </c>
      <c r="K13" s="83">
        <v>46</v>
      </c>
      <c r="L13" s="29">
        <f t="shared" si="5"/>
        <v>1.826171875</v>
      </c>
      <c r="M13" s="29">
        <f t="shared" si="6"/>
        <v>1056</v>
      </c>
      <c r="N13" s="28">
        <f t="shared" si="7"/>
        <v>1.5888671875</v>
      </c>
      <c r="O13" s="30">
        <f t="shared" si="8"/>
        <v>912</v>
      </c>
      <c r="P13" s="29">
        <f t="shared" si="9"/>
        <v>1.333984375</v>
      </c>
      <c r="Q13" s="29">
        <f t="shared" si="10"/>
        <v>736</v>
      </c>
      <c r="R13" s="28">
        <f t="shared" si="11"/>
        <v>1.509765625</v>
      </c>
      <c r="S13" s="30">
        <f t="shared" si="12"/>
        <v>-128</v>
      </c>
      <c r="T13" s="29">
        <f t="shared" si="13"/>
        <v>1.6591796875</v>
      </c>
      <c r="U13" s="30">
        <f t="shared" si="14"/>
        <v>-880</v>
      </c>
      <c r="V13" s="24" t="s">
        <v>53</v>
      </c>
    </row>
    <row r="14" spans="1:22">
      <c r="A14" s="8">
        <v>6</v>
      </c>
      <c r="B14" s="82">
        <v>61</v>
      </c>
      <c r="C14" s="83" t="s">
        <v>49</v>
      </c>
      <c r="D14" s="84" t="s">
        <v>30</v>
      </c>
      <c r="E14" s="84" t="s">
        <v>50</v>
      </c>
      <c r="F14" s="82">
        <v>1</v>
      </c>
      <c r="G14" s="83" t="s">
        <v>49</v>
      </c>
      <c r="H14" s="84">
        <v>32</v>
      </c>
      <c r="I14" s="84">
        <v>79</v>
      </c>
      <c r="J14" s="82">
        <v>45</v>
      </c>
      <c r="K14" s="83">
        <v>52</v>
      </c>
      <c r="L14" s="29">
        <f t="shared" si="5"/>
        <v>1.8525390625</v>
      </c>
      <c r="M14" s="29">
        <f t="shared" si="6"/>
        <v>976</v>
      </c>
      <c r="N14" s="28">
        <f t="shared" si="7"/>
        <v>1.544921875</v>
      </c>
      <c r="O14" s="30">
        <f t="shared" si="8"/>
        <v>832</v>
      </c>
      <c r="P14" s="29">
        <f t="shared" si="9"/>
        <v>1.0087890625</v>
      </c>
      <c r="Q14" s="29">
        <f t="shared" si="10"/>
        <v>976</v>
      </c>
      <c r="R14" s="28">
        <f t="shared" si="11"/>
        <v>1.439453125</v>
      </c>
      <c r="S14" s="30">
        <f t="shared" si="12"/>
        <v>-64</v>
      </c>
      <c r="T14" s="29">
        <f t="shared" si="13"/>
        <v>1.6064453125</v>
      </c>
      <c r="U14" s="30">
        <f t="shared" si="14"/>
        <v>-688</v>
      </c>
      <c r="V14" s="24" t="s">
        <v>54</v>
      </c>
    </row>
    <row r="15" spans="1:22">
      <c r="A15" s="8">
        <v>7</v>
      </c>
      <c r="B15" s="82" t="s">
        <v>43</v>
      </c>
      <c r="C15" s="83" t="s">
        <v>44</v>
      </c>
      <c r="D15" s="84" t="s">
        <v>45</v>
      </c>
      <c r="E15" s="84" t="s">
        <v>44</v>
      </c>
      <c r="F15" s="82">
        <v>10</v>
      </c>
      <c r="G15" s="83" t="s">
        <v>46</v>
      </c>
      <c r="H15" s="84" t="s">
        <v>47</v>
      </c>
      <c r="I15" s="84" t="s">
        <v>48</v>
      </c>
      <c r="J15" s="82">
        <v>19</v>
      </c>
      <c r="K15" s="83" t="s">
        <v>44</v>
      </c>
      <c r="L15" s="29">
        <f t="shared" si="5"/>
        <v>2.1162109375</v>
      </c>
      <c r="M15" s="29">
        <f t="shared" si="6"/>
        <v>816</v>
      </c>
      <c r="N15" s="28">
        <f t="shared" si="7"/>
        <v>1.5537109375</v>
      </c>
      <c r="O15" s="30">
        <f t="shared" si="8"/>
        <v>816</v>
      </c>
      <c r="P15" s="29">
        <f t="shared" si="9"/>
        <v>1.140625</v>
      </c>
      <c r="Q15" s="29">
        <f t="shared" si="10"/>
        <v>672</v>
      </c>
      <c r="R15" s="28">
        <f t="shared" si="11"/>
        <v>1.10546875</v>
      </c>
      <c r="S15" s="30">
        <f t="shared" si="12"/>
        <v>784</v>
      </c>
      <c r="T15" s="29">
        <f t="shared" si="13"/>
        <v>1.2197265625</v>
      </c>
      <c r="U15" s="30">
        <f t="shared" si="14"/>
        <v>816</v>
      </c>
      <c r="V15" s="24" t="s">
        <v>55</v>
      </c>
    </row>
    <row r="16" spans="1:22">
      <c r="A16" s="8">
        <v>8</v>
      </c>
      <c r="B16" s="16">
        <v>0</v>
      </c>
      <c r="C16" s="17">
        <v>0</v>
      </c>
      <c r="D16" s="15">
        <v>0</v>
      </c>
      <c r="E16" s="15">
        <v>0</v>
      </c>
      <c r="F16" s="16">
        <v>0</v>
      </c>
      <c r="G16" s="17">
        <v>0</v>
      </c>
      <c r="H16" s="15">
        <v>0</v>
      </c>
      <c r="I16" s="15">
        <v>0</v>
      </c>
      <c r="J16" s="16">
        <v>0</v>
      </c>
      <c r="K16" s="17">
        <v>0</v>
      </c>
      <c r="L16" s="29">
        <f t="shared" ref="L16" si="15">1+HEX2DEC(B16)*(1/128 + 1/1024)</f>
        <v>1</v>
      </c>
      <c r="M16" s="29">
        <f>-2000 + HEX2DEC(C16)*16</f>
        <v>-2000</v>
      </c>
      <c r="N16" s="28">
        <f t="shared" ref="N16" si="16">1+HEX2DEC(D16)*(1/128 + 1/1024)</f>
        <v>1</v>
      </c>
      <c r="O16" s="30">
        <f>-2000 + HEX2DEC(E16)*16</f>
        <v>-2000</v>
      </c>
      <c r="P16" s="29">
        <f t="shared" ref="P16" si="17">1+HEX2DEC(F16)*(1/128 + 1/1024)</f>
        <v>1</v>
      </c>
      <c r="Q16" s="29">
        <f>-2000 + HEX2DEC(G16)*16</f>
        <v>-2000</v>
      </c>
      <c r="R16" s="28">
        <f t="shared" ref="R16" si="18">1+HEX2DEC(H16)*(1/128 + 1/1024)</f>
        <v>1</v>
      </c>
      <c r="S16" s="30">
        <f>-2000 + HEX2DEC(I16)*16</f>
        <v>-2000</v>
      </c>
      <c r="T16" s="29">
        <f t="shared" ref="T16" si="19">1+HEX2DEC(J16)*(1/128 + 1/1024)</f>
        <v>1</v>
      </c>
      <c r="U16" s="30">
        <f>-2000 + HEX2DEC(K16)*16</f>
        <v>-2000</v>
      </c>
      <c r="V16" s="24" t="s">
        <v>114</v>
      </c>
    </row>
    <row r="17" spans="1:22">
      <c r="A17" s="8">
        <v>9</v>
      </c>
      <c r="B17" s="36">
        <v>0</v>
      </c>
      <c r="C17" s="37">
        <v>0</v>
      </c>
      <c r="D17" s="38">
        <v>0</v>
      </c>
      <c r="E17" s="38">
        <v>0</v>
      </c>
      <c r="F17" s="36">
        <v>0</v>
      </c>
      <c r="G17" s="37">
        <v>0</v>
      </c>
      <c r="H17" s="38">
        <v>0</v>
      </c>
      <c r="I17" s="38">
        <v>0</v>
      </c>
      <c r="J17" s="36">
        <v>0</v>
      </c>
      <c r="K17" s="37">
        <v>0</v>
      </c>
      <c r="L17" s="29">
        <f t="shared" ref="L17" si="20">1+HEX2DEC(B17)*(1/128 + 1/1024)</f>
        <v>1</v>
      </c>
      <c r="M17" s="29">
        <f>-2000 + HEX2DEC(C17)*16</f>
        <v>-2000</v>
      </c>
      <c r="N17" s="28">
        <f t="shared" ref="N17" si="21">1+HEX2DEC(D17)*(1/128 + 1/1024)</f>
        <v>1</v>
      </c>
      <c r="O17" s="30">
        <f>-2000 + HEX2DEC(E17)*16</f>
        <v>-2000</v>
      </c>
      <c r="P17" s="29">
        <f t="shared" ref="P17" si="22">1+HEX2DEC(F17)*(1/128 + 1/1024)</f>
        <v>1</v>
      </c>
      <c r="Q17" s="29">
        <f>-2000 + HEX2DEC(G17)*16</f>
        <v>-2000</v>
      </c>
      <c r="R17" s="28">
        <f t="shared" ref="R17" si="23">1+HEX2DEC(H17)*(1/128 + 1/1024)</f>
        <v>1</v>
      </c>
      <c r="S17" s="30">
        <f>-2000 + HEX2DEC(I17)*16</f>
        <v>-2000</v>
      </c>
      <c r="T17" s="29">
        <f t="shared" ref="T17" si="24">1+HEX2DEC(J17)*(1/128 + 1/1024)</f>
        <v>1</v>
      </c>
      <c r="U17" s="30">
        <f>-2000 + HEX2DEC(K17)*16</f>
        <v>-2000</v>
      </c>
      <c r="V17" s="24" t="s">
        <v>115</v>
      </c>
    </row>
    <row r="18" spans="1:22">
      <c r="A18" s="8">
        <v>10</v>
      </c>
      <c r="B18" s="16" t="s">
        <v>51</v>
      </c>
      <c r="C18" s="17" t="s">
        <v>51</v>
      </c>
      <c r="D18" s="15" t="s">
        <v>51</v>
      </c>
      <c r="E18" s="15" t="s">
        <v>51</v>
      </c>
      <c r="F18" s="16" t="s">
        <v>51</v>
      </c>
      <c r="G18" s="17" t="s">
        <v>51</v>
      </c>
      <c r="H18" s="15" t="s">
        <v>51</v>
      </c>
      <c r="I18" s="15" t="s">
        <v>51</v>
      </c>
      <c r="J18" s="16" t="s">
        <v>51</v>
      </c>
      <c r="K18" s="17" t="s">
        <v>51</v>
      </c>
      <c r="L18" s="29">
        <f t="shared" ref="L18" si="25">1+HEX2DEC(B18)*(1/128 + 1/1024)</f>
        <v>3.2412109375</v>
      </c>
      <c r="M18" s="29">
        <f>-2000 + HEX2DEC(C18)*16</f>
        <v>2080</v>
      </c>
      <c r="N18" s="28">
        <f t="shared" ref="N18" si="26">1+HEX2DEC(D18)*(1/128 + 1/1024)</f>
        <v>3.2412109375</v>
      </c>
      <c r="O18" s="30">
        <f>-2000 + HEX2DEC(E18)*16</f>
        <v>2080</v>
      </c>
      <c r="P18" s="29">
        <f t="shared" ref="P18" si="27">1+HEX2DEC(F18)*(1/128 + 1/1024)</f>
        <v>3.2412109375</v>
      </c>
      <c r="Q18" s="29">
        <f>-2000 + HEX2DEC(G18)*16</f>
        <v>2080</v>
      </c>
      <c r="R18" s="28">
        <f t="shared" ref="R18" si="28">1+HEX2DEC(H18)*(1/128 + 1/1024)</f>
        <v>3.2412109375</v>
      </c>
      <c r="S18" s="30">
        <f>-2000 + HEX2DEC(I18)*16</f>
        <v>2080</v>
      </c>
      <c r="T18" s="29">
        <f t="shared" ref="T18" si="29">1+HEX2DEC(J18)*(1/128 + 1/1024)</f>
        <v>3.2412109375</v>
      </c>
      <c r="U18" s="30">
        <f>-2000 + HEX2DEC(K18)*16</f>
        <v>2080</v>
      </c>
      <c r="V18" s="24" t="s">
        <v>62</v>
      </c>
    </row>
    <row r="19" spans="1:22">
      <c r="A19" s="8"/>
      <c r="B19" s="16"/>
      <c r="C19" s="17"/>
      <c r="D19" s="15"/>
      <c r="E19" s="15"/>
      <c r="F19" s="16"/>
      <c r="G19" s="17"/>
      <c r="H19" s="15"/>
      <c r="I19" s="15"/>
      <c r="J19" s="16"/>
      <c r="K19" s="17"/>
      <c r="L19" s="29"/>
      <c r="M19" s="29"/>
      <c r="N19" s="28"/>
      <c r="O19" s="30"/>
      <c r="P19" s="29"/>
      <c r="Q19" s="29"/>
      <c r="R19" s="28"/>
      <c r="S19" s="30"/>
      <c r="T19" s="29"/>
      <c r="U19" s="30"/>
      <c r="V19" s="24"/>
    </row>
    <row r="20" spans="1:22">
      <c r="A20" s="8"/>
      <c r="B20" s="16"/>
      <c r="C20" s="17"/>
      <c r="D20" s="15"/>
      <c r="E20" s="15"/>
      <c r="F20" s="16"/>
      <c r="G20" s="17"/>
      <c r="H20" s="15"/>
      <c r="I20" s="15"/>
      <c r="J20" s="16"/>
      <c r="K20" s="17"/>
      <c r="L20" s="29"/>
      <c r="M20" s="29"/>
      <c r="N20" s="28"/>
      <c r="O20" s="30"/>
      <c r="P20" s="29"/>
      <c r="Q20" s="29"/>
      <c r="R20" s="28"/>
      <c r="S20" s="30"/>
      <c r="T20" s="29"/>
      <c r="U20" s="30"/>
      <c r="V20" s="24"/>
    </row>
    <row r="21" spans="1:22">
      <c r="A21" s="10"/>
      <c r="B21" s="19"/>
      <c r="C21" s="20"/>
      <c r="D21" s="18"/>
      <c r="E21" s="18"/>
      <c r="F21" s="19"/>
      <c r="G21" s="20"/>
      <c r="H21" s="18"/>
      <c r="I21" s="18"/>
      <c r="J21" s="19"/>
      <c r="K21" s="20"/>
      <c r="L21" s="33"/>
      <c r="M21" s="33"/>
      <c r="N21" s="32"/>
      <c r="O21" s="34"/>
      <c r="P21" s="33"/>
      <c r="Q21" s="33"/>
      <c r="R21" s="32"/>
      <c r="S21" s="34"/>
      <c r="T21" s="33"/>
      <c r="U21" s="34"/>
      <c r="V21" s="31"/>
    </row>
    <row r="22" spans="1:22">
      <c r="H22" s="5"/>
      <c r="I22" s="5"/>
      <c r="J22" s="5"/>
      <c r="K22" s="5"/>
    </row>
    <row r="23" spans="1:22">
      <c r="B23" s="93" t="s">
        <v>34</v>
      </c>
      <c r="C23" s="94"/>
      <c r="D23" s="94"/>
      <c r="E23" s="94"/>
      <c r="F23" s="94"/>
      <c r="G23" s="94"/>
      <c r="H23" s="94"/>
      <c r="I23" s="94"/>
      <c r="J23" s="94"/>
      <c r="K23" s="95"/>
    </row>
    <row r="24" spans="1:22">
      <c r="A24" s="21" t="s">
        <v>36</v>
      </c>
      <c r="B24" s="22">
        <v>1</v>
      </c>
      <c r="C24" s="22">
        <v>2</v>
      </c>
      <c r="D24" s="22">
        <v>3</v>
      </c>
      <c r="E24" s="22">
        <v>4</v>
      </c>
      <c r="F24" s="22">
        <v>5</v>
      </c>
      <c r="G24" s="22">
        <v>6</v>
      </c>
      <c r="H24" s="22">
        <v>7</v>
      </c>
      <c r="I24" s="22">
        <v>8</v>
      </c>
      <c r="J24" s="22">
        <v>9</v>
      </c>
      <c r="K24" s="23">
        <v>10</v>
      </c>
    </row>
    <row r="25" spans="1:22">
      <c r="A25" s="24">
        <v>0</v>
      </c>
      <c r="B25" s="25">
        <f t="shared" ref="B25:K25" si="30">IF($A25&lt;=$B$2, VLOOKUP(B$24,$A$9:$U$21,12,FALSE)*5*$A25+ VLOOKUP(B$24,$A$9:$U$21,13,FALSE)+$M$5, IF(AND($A25&gt;$B$2, $A25&lt;=$B$3),VLOOKUP(B$24,$A$9:$U$21,14,FALSE)*5*$A25+ VLOOKUP(B$24,$A$9:$U$21,15,FALSE)+$M$5, IF(AND($A25&gt;$B$3, $A25&lt;=$B$4),VLOOKUP(B$24,$A$9:$U$21,16,FALSE)*5*$A25+ VLOOKUP(B$24,$A$9:$U$21,17,FALSE)+$M$5,IF(AND($A25&gt;$B$4, $A25&lt;=$B$5),VLOOKUP(B$24,$A$9:$U$21,18,FALSE)*5*$A25+ VLOOKUP(B$24,$A$9:$U$21,19,FALSE)+$M$5, VLOOKUP(B$24,$A$9:$U$21,20,FALSE)*5*$A25+ VLOOKUP(B$24,$A$9:$U$21,21,FALSE)+$M$5))))</f>
        <v>352</v>
      </c>
      <c r="C25" s="26">
        <f t="shared" si="30"/>
        <v>352</v>
      </c>
      <c r="D25" s="26">
        <f t="shared" si="30"/>
        <v>400</v>
      </c>
      <c r="E25" s="26">
        <f t="shared" si="30"/>
        <v>880</v>
      </c>
      <c r="F25" s="26">
        <f t="shared" si="30"/>
        <v>1056</v>
      </c>
      <c r="G25" s="26">
        <f t="shared" si="30"/>
        <v>976</v>
      </c>
      <c r="H25" s="26">
        <f t="shared" si="30"/>
        <v>816</v>
      </c>
      <c r="I25" s="26">
        <f t="shared" si="30"/>
        <v>-2000</v>
      </c>
      <c r="J25" s="26">
        <f t="shared" si="30"/>
        <v>-2000</v>
      </c>
      <c r="K25" s="27">
        <f t="shared" si="30"/>
        <v>2080</v>
      </c>
    </row>
    <row r="26" spans="1:22">
      <c r="A26" s="24">
        <f>A25+10</f>
        <v>10</v>
      </c>
      <c r="B26" s="25">
        <f t="shared" ref="B26:K89" si="31">IF($A26&lt;=$B$2, VLOOKUP(B$24,$A$9:$U$21,12,FALSE)*5*$A26+ VLOOKUP(B$24,$A$9:$U$21,13,FALSE)+$M$5, IF(AND($A26&gt;$B$2, $A26&lt;=$B$3),VLOOKUP(B$24,$A$9:$U$21,14,FALSE)*5*$A26+ VLOOKUP(B$24,$A$9:$U$21,15,FALSE)+$M$5, IF(AND($A26&gt;$B$3, $A26&lt;=$B$4),VLOOKUP(B$24,$A$9:$U$21,16,FALSE)*5*$A26+ VLOOKUP(B$24,$A$9:$U$21,17,FALSE)+$M$5,IF(AND($A26&gt;$B$4, $A26&lt;=$B$5),VLOOKUP(B$24,$A$9:$U$21,18,FALSE)*5*$A26+ VLOOKUP(B$24,$A$9:$U$21,19,FALSE)+$M$5, VLOOKUP(B$24,$A$9:$U$21,20,FALSE)*5*$A26+ VLOOKUP(B$24,$A$9:$U$21,21,FALSE)+$M$5))))</f>
        <v>445.06640625</v>
      </c>
      <c r="C26" s="26">
        <f t="shared" si="31"/>
        <v>448.58203125</v>
      </c>
      <c r="D26" s="26">
        <f t="shared" si="31"/>
        <v>496.58203125</v>
      </c>
      <c r="E26" s="26">
        <f t="shared" si="31"/>
        <v>985.37109375</v>
      </c>
      <c r="F26" s="26">
        <f t="shared" si="31"/>
        <v>1147.30859375</v>
      </c>
      <c r="G26" s="26">
        <f t="shared" si="31"/>
        <v>1068.626953125</v>
      </c>
      <c r="H26" s="26">
        <f t="shared" si="31"/>
        <v>921.810546875</v>
      </c>
      <c r="I26" s="26">
        <f t="shared" si="31"/>
        <v>-1950</v>
      </c>
      <c r="J26" s="26">
        <f t="shared" si="31"/>
        <v>-1950</v>
      </c>
      <c r="K26" s="27">
        <f t="shared" si="31"/>
        <v>2242.060546875</v>
      </c>
      <c r="R26" s="3"/>
      <c r="S26" s="3"/>
    </row>
    <row r="27" spans="1:22">
      <c r="A27" s="24">
        <f t="shared" ref="A27:A90" si="32">A26+10</f>
        <v>20</v>
      </c>
      <c r="B27" s="25">
        <f t="shared" si="31"/>
        <v>538.1328125</v>
      </c>
      <c r="C27" s="26">
        <f t="shared" si="31"/>
        <v>545.1640625</v>
      </c>
      <c r="D27" s="26">
        <f t="shared" si="31"/>
        <v>593.1640625</v>
      </c>
      <c r="E27" s="26">
        <f t="shared" si="31"/>
        <v>1090.7421875</v>
      </c>
      <c r="F27" s="26">
        <f t="shared" si="31"/>
        <v>1238.6171875</v>
      </c>
      <c r="G27" s="26">
        <f t="shared" si="31"/>
        <v>1161.25390625</v>
      </c>
      <c r="H27" s="26">
        <f t="shared" si="31"/>
        <v>1027.62109375</v>
      </c>
      <c r="I27" s="26">
        <f t="shared" si="31"/>
        <v>-1900</v>
      </c>
      <c r="J27" s="26">
        <f t="shared" si="31"/>
        <v>-1900</v>
      </c>
      <c r="K27" s="27">
        <f t="shared" si="31"/>
        <v>2404.12109375</v>
      </c>
      <c r="R27" s="4"/>
      <c r="S27" s="4"/>
    </row>
    <row r="28" spans="1:22">
      <c r="A28" s="24">
        <f t="shared" si="32"/>
        <v>30</v>
      </c>
      <c r="B28" s="25">
        <f t="shared" si="31"/>
        <v>631.19921875</v>
      </c>
      <c r="C28" s="26">
        <f t="shared" si="31"/>
        <v>641.74609375</v>
      </c>
      <c r="D28" s="26">
        <f t="shared" si="31"/>
        <v>689.74609375</v>
      </c>
      <c r="E28" s="26">
        <f t="shared" si="31"/>
        <v>1196.11328125</v>
      </c>
      <c r="F28" s="26">
        <f t="shared" si="31"/>
        <v>1329.92578125</v>
      </c>
      <c r="G28" s="26">
        <f t="shared" si="31"/>
        <v>1253.880859375</v>
      </c>
      <c r="H28" s="26">
        <f t="shared" si="31"/>
        <v>1133.431640625</v>
      </c>
      <c r="I28" s="26">
        <f t="shared" si="31"/>
        <v>-1850</v>
      </c>
      <c r="J28" s="26">
        <f t="shared" si="31"/>
        <v>-1850</v>
      </c>
      <c r="K28" s="27">
        <f t="shared" si="31"/>
        <v>2566.181640625</v>
      </c>
      <c r="R28" s="4"/>
      <c r="S28" s="4"/>
    </row>
    <row r="29" spans="1:22">
      <c r="A29" s="24">
        <f t="shared" si="32"/>
        <v>40</v>
      </c>
      <c r="B29" s="25">
        <f t="shared" si="31"/>
        <v>724.265625</v>
      </c>
      <c r="C29" s="26">
        <f t="shared" si="31"/>
        <v>738.328125</v>
      </c>
      <c r="D29" s="26">
        <f t="shared" si="31"/>
        <v>786.328125</v>
      </c>
      <c r="E29" s="26">
        <f t="shared" si="31"/>
        <v>1301.484375</v>
      </c>
      <c r="F29" s="26">
        <f t="shared" si="31"/>
        <v>1421.234375</v>
      </c>
      <c r="G29" s="26">
        <f t="shared" si="31"/>
        <v>1346.5078125</v>
      </c>
      <c r="H29" s="26">
        <f t="shared" si="31"/>
        <v>1239.2421875</v>
      </c>
      <c r="I29" s="26">
        <f t="shared" si="31"/>
        <v>-1800</v>
      </c>
      <c r="J29" s="26">
        <f t="shared" si="31"/>
        <v>-1800</v>
      </c>
      <c r="K29" s="27">
        <f t="shared" si="31"/>
        <v>2728.2421875</v>
      </c>
      <c r="R29" s="4"/>
      <c r="S29" s="4"/>
    </row>
    <row r="30" spans="1:22">
      <c r="A30" s="24">
        <f t="shared" si="32"/>
        <v>50</v>
      </c>
      <c r="B30" s="25">
        <f t="shared" si="31"/>
        <v>817.33203125</v>
      </c>
      <c r="C30" s="26">
        <f t="shared" si="31"/>
        <v>834.91015625</v>
      </c>
      <c r="D30" s="26">
        <f t="shared" si="31"/>
        <v>882.91015625</v>
      </c>
      <c r="E30" s="26">
        <f t="shared" si="31"/>
        <v>1406.85546875</v>
      </c>
      <c r="F30" s="26">
        <f t="shared" si="31"/>
        <v>1512.54296875</v>
      </c>
      <c r="G30" s="26">
        <f t="shared" si="31"/>
        <v>1439.134765625</v>
      </c>
      <c r="H30" s="26">
        <f t="shared" si="31"/>
        <v>1345.052734375</v>
      </c>
      <c r="I30" s="26">
        <f t="shared" si="31"/>
        <v>-1750</v>
      </c>
      <c r="J30" s="26">
        <f t="shared" si="31"/>
        <v>-1750</v>
      </c>
      <c r="K30" s="27">
        <f t="shared" si="31"/>
        <v>2890.302734375</v>
      </c>
      <c r="R30" s="4"/>
      <c r="S30" s="4"/>
    </row>
    <row r="31" spans="1:22">
      <c r="A31" s="24">
        <f t="shared" si="32"/>
        <v>60</v>
      </c>
      <c r="B31" s="25">
        <f t="shared" si="31"/>
        <v>910.3984375</v>
      </c>
      <c r="C31" s="26">
        <f t="shared" si="31"/>
        <v>931.4921875</v>
      </c>
      <c r="D31" s="26">
        <f t="shared" si="31"/>
        <v>979.4921875</v>
      </c>
      <c r="E31" s="26">
        <f t="shared" si="31"/>
        <v>1512.2265625</v>
      </c>
      <c r="F31" s="26">
        <f t="shared" si="31"/>
        <v>1603.8515625</v>
      </c>
      <c r="G31" s="26">
        <f t="shared" si="31"/>
        <v>1531.76171875</v>
      </c>
      <c r="H31" s="26">
        <f t="shared" si="31"/>
        <v>1450.86328125</v>
      </c>
      <c r="I31" s="26">
        <f t="shared" si="31"/>
        <v>-1700</v>
      </c>
      <c r="J31" s="26">
        <f t="shared" si="31"/>
        <v>-1700</v>
      </c>
      <c r="K31" s="27">
        <f t="shared" si="31"/>
        <v>3052.36328125</v>
      </c>
      <c r="R31" s="4"/>
      <c r="S31" s="4"/>
    </row>
    <row r="32" spans="1:22">
      <c r="A32" s="24">
        <f t="shared" si="32"/>
        <v>70</v>
      </c>
      <c r="B32" s="25">
        <f t="shared" si="31"/>
        <v>1003.46484375</v>
      </c>
      <c r="C32" s="26">
        <f t="shared" si="31"/>
        <v>1028.07421875</v>
      </c>
      <c r="D32" s="26">
        <f t="shared" si="31"/>
        <v>1076.07421875</v>
      </c>
      <c r="E32" s="26">
        <f t="shared" si="31"/>
        <v>1617.59765625</v>
      </c>
      <c r="F32" s="26">
        <f t="shared" si="31"/>
        <v>1695.16015625</v>
      </c>
      <c r="G32" s="26">
        <f t="shared" si="31"/>
        <v>1624.388671875</v>
      </c>
      <c r="H32" s="26">
        <f t="shared" si="31"/>
        <v>1556.673828125</v>
      </c>
      <c r="I32" s="26">
        <f t="shared" si="31"/>
        <v>-1650</v>
      </c>
      <c r="J32" s="26">
        <f t="shared" si="31"/>
        <v>-1650</v>
      </c>
      <c r="K32" s="27">
        <f t="shared" si="31"/>
        <v>3214.423828125</v>
      </c>
      <c r="R32" s="3"/>
      <c r="S32" s="4"/>
    </row>
    <row r="33" spans="1:19">
      <c r="A33" s="24">
        <f t="shared" si="32"/>
        <v>80</v>
      </c>
      <c r="B33" s="25">
        <f t="shared" si="31"/>
        <v>1096.53125</v>
      </c>
      <c r="C33" s="26">
        <f t="shared" si="31"/>
        <v>1124.65625</v>
      </c>
      <c r="D33" s="26">
        <f t="shared" si="31"/>
        <v>1172.65625</v>
      </c>
      <c r="E33" s="26">
        <f t="shared" si="31"/>
        <v>1722.96875</v>
      </c>
      <c r="F33" s="26">
        <f t="shared" si="31"/>
        <v>1786.46875</v>
      </c>
      <c r="G33" s="26">
        <f t="shared" si="31"/>
        <v>1717.015625</v>
      </c>
      <c r="H33" s="26">
        <f t="shared" si="31"/>
        <v>1662.484375</v>
      </c>
      <c r="I33" s="26">
        <f t="shared" si="31"/>
        <v>-1600</v>
      </c>
      <c r="J33" s="26">
        <f t="shared" si="31"/>
        <v>-1600</v>
      </c>
      <c r="K33" s="27">
        <f t="shared" si="31"/>
        <v>3376.484375</v>
      </c>
      <c r="R33" s="3"/>
      <c r="S33" s="3"/>
    </row>
    <row r="34" spans="1:19">
      <c r="A34" s="24">
        <f t="shared" si="32"/>
        <v>90</v>
      </c>
      <c r="B34" s="25">
        <f t="shared" si="31"/>
        <v>1189.59765625</v>
      </c>
      <c r="C34" s="26">
        <f t="shared" si="31"/>
        <v>1221.23828125</v>
      </c>
      <c r="D34" s="26">
        <f t="shared" si="31"/>
        <v>1269.23828125</v>
      </c>
      <c r="E34" s="26">
        <f t="shared" si="31"/>
        <v>1828.33984375</v>
      </c>
      <c r="F34" s="26">
        <f t="shared" si="31"/>
        <v>1877.77734375</v>
      </c>
      <c r="G34" s="26">
        <f t="shared" si="31"/>
        <v>1809.642578125</v>
      </c>
      <c r="H34" s="26">
        <f t="shared" si="31"/>
        <v>1768.294921875</v>
      </c>
      <c r="I34" s="26">
        <f t="shared" si="31"/>
        <v>-1550</v>
      </c>
      <c r="J34" s="26">
        <f t="shared" si="31"/>
        <v>-1550</v>
      </c>
      <c r="K34" s="27">
        <f t="shared" si="31"/>
        <v>3538.544921875</v>
      </c>
      <c r="R34" s="3"/>
      <c r="S34" s="3"/>
    </row>
    <row r="35" spans="1:19">
      <c r="A35" s="24">
        <f t="shared" si="32"/>
        <v>100</v>
      </c>
      <c r="B35" s="25">
        <f t="shared" si="31"/>
        <v>1282.6640625</v>
      </c>
      <c r="C35" s="26">
        <f t="shared" si="31"/>
        <v>1317.8203125</v>
      </c>
      <c r="D35" s="26">
        <f t="shared" si="31"/>
        <v>1365.8203125</v>
      </c>
      <c r="E35" s="26">
        <f t="shared" si="31"/>
        <v>1933.7109375</v>
      </c>
      <c r="F35" s="26">
        <f t="shared" si="31"/>
        <v>1969.0859375</v>
      </c>
      <c r="G35" s="26">
        <f t="shared" si="31"/>
        <v>1902.26953125</v>
      </c>
      <c r="H35" s="26">
        <f t="shared" si="31"/>
        <v>1874.10546875</v>
      </c>
      <c r="I35" s="26">
        <f t="shared" si="31"/>
        <v>-1500</v>
      </c>
      <c r="J35" s="26">
        <f t="shared" si="31"/>
        <v>-1500</v>
      </c>
      <c r="K35" s="27">
        <f t="shared" si="31"/>
        <v>3700.60546875</v>
      </c>
      <c r="R35" s="3"/>
      <c r="S35" s="3"/>
    </row>
    <row r="36" spans="1:19">
      <c r="A36" s="24">
        <f t="shared" si="32"/>
        <v>110</v>
      </c>
      <c r="B36" s="25">
        <f t="shared" si="31"/>
        <v>1375.73046875</v>
      </c>
      <c r="C36" s="26">
        <f t="shared" si="31"/>
        <v>1414.40234375</v>
      </c>
      <c r="D36" s="26">
        <f t="shared" si="31"/>
        <v>1462.40234375</v>
      </c>
      <c r="E36" s="26">
        <f t="shared" si="31"/>
        <v>2039.08203125</v>
      </c>
      <c r="F36" s="26">
        <f t="shared" si="31"/>
        <v>2060.39453125</v>
      </c>
      <c r="G36" s="26">
        <f t="shared" si="31"/>
        <v>1994.896484375</v>
      </c>
      <c r="H36" s="26">
        <f t="shared" si="31"/>
        <v>1979.916015625</v>
      </c>
      <c r="I36" s="26">
        <f t="shared" si="31"/>
        <v>-1450</v>
      </c>
      <c r="J36" s="26">
        <f t="shared" si="31"/>
        <v>-1450</v>
      </c>
      <c r="K36" s="27">
        <f t="shared" si="31"/>
        <v>3862.666015625</v>
      </c>
      <c r="R36" s="3"/>
      <c r="S36" s="3"/>
    </row>
    <row r="37" spans="1:19">
      <c r="A37" s="24">
        <f t="shared" si="32"/>
        <v>120</v>
      </c>
      <c r="B37" s="25">
        <f t="shared" si="31"/>
        <v>1468.796875</v>
      </c>
      <c r="C37" s="26">
        <f t="shared" si="31"/>
        <v>1510.984375</v>
      </c>
      <c r="D37" s="26">
        <f t="shared" si="31"/>
        <v>1558.984375</v>
      </c>
      <c r="E37" s="26">
        <f t="shared" si="31"/>
        <v>2144.453125</v>
      </c>
      <c r="F37" s="26">
        <f t="shared" si="31"/>
        <v>2151.703125</v>
      </c>
      <c r="G37" s="26">
        <f t="shared" si="31"/>
        <v>2087.5234375</v>
      </c>
      <c r="H37" s="26">
        <f t="shared" si="31"/>
        <v>2085.7265625</v>
      </c>
      <c r="I37" s="26">
        <f t="shared" si="31"/>
        <v>-1400</v>
      </c>
      <c r="J37" s="26">
        <f t="shared" si="31"/>
        <v>-1400</v>
      </c>
      <c r="K37" s="27">
        <f t="shared" si="31"/>
        <v>4024.7265625</v>
      </c>
      <c r="R37" s="3"/>
      <c r="S37" s="3"/>
    </row>
    <row r="38" spans="1:19">
      <c r="A38" s="24">
        <f t="shared" si="32"/>
        <v>130</v>
      </c>
      <c r="B38" s="25">
        <f t="shared" si="31"/>
        <v>1278.515625</v>
      </c>
      <c r="C38" s="26">
        <f t="shared" si="31"/>
        <v>1212.19921875</v>
      </c>
      <c r="D38" s="26">
        <f t="shared" si="31"/>
        <v>1207.625</v>
      </c>
      <c r="E38" s="26">
        <f t="shared" si="31"/>
        <v>1918.515625</v>
      </c>
      <c r="F38" s="26">
        <f t="shared" si="31"/>
        <v>1944.763671875</v>
      </c>
      <c r="G38" s="26">
        <f t="shared" si="31"/>
        <v>1836.19921875</v>
      </c>
      <c r="H38" s="26">
        <f t="shared" si="31"/>
        <v>1825.912109375</v>
      </c>
      <c r="I38" s="26">
        <f t="shared" si="31"/>
        <v>-1350</v>
      </c>
      <c r="J38" s="26">
        <f t="shared" si="31"/>
        <v>-1350</v>
      </c>
      <c r="K38" s="27">
        <f t="shared" si="31"/>
        <v>4186.787109375</v>
      </c>
      <c r="R38" s="3"/>
      <c r="S38" s="3"/>
    </row>
    <row r="39" spans="1:19">
      <c r="A39" s="24">
        <f t="shared" si="32"/>
        <v>140</v>
      </c>
      <c r="B39" s="25">
        <f t="shared" si="31"/>
        <v>1346.09375</v>
      </c>
      <c r="C39" s="26">
        <f t="shared" si="31"/>
        <v>1289.4453125</v>
      </c>
      <c r="D39" s="26">
        <f t="shared" si="31"/>
        <v>1285.75</v>
      </c>
      <c r="E39" s="26">
        <f t="shared" si="31"/>
        <v>1986.09375</v>
      </c>
      <c r="F39" s="26">
        <f t="shared" si="31"/>
        <v>2024.20703125</v>
      </c>
      <c r="G39" s="26">
        <f t="shared" si="31"/>
        <v>1913.4453125</v>
      </c>
      <c r="H39" s="26">
        <f t="shared" si="31"/>
        <v>1903.59765625</v>
      </c>
      <c r="I39" s="26">
        <f t="shared" si="31"/>
        <v>-1300</v>
      </c>
      <c r="J39" s="26">
        <f t="shared" si="31"/>
        <v>-1300</v>
      </c>
      <c r="K39" s="27">
        <f t="shared" si="31"/>
        <v>4348.84765625</v>
      </c>
      <c r="R39" s="3"/>
      <c r="S39" s="3"/>
    </row>
    <row r="40" spans="1:19">
      <c r="A40" s="24">
        <f t="shared" si="32"/>
        <v>150</v>
      </c>
      <c r="B40" s="25">
        <f t="shared" si="31"/>
        <v>1413.671875</v>
      </c>
      <c r="C40" s="26">
        <f t="shared" si="31"/>
        <v>1366.69140625</v>
      </c>
      <c r="D40" s="26">
        <f t="shared" si="31"/>
        <v>1363.875</v>
      </c>
      <c r="E40" s="26">
        <f t="shared" si="31"/>
        <v>2053.671875</v>
      </c>
      <c r="F40" s="26">
        <f t="shared" si="31"/>
        <v>2103.650390625</v>
      </c>
      <c r="G40" s="26">
        <f t="shared" si="31"/>
        <v>1990.69140625</v>
      </c>
      <c r="H40" s="26">
        <f t="shared" si="31"/>
        <v>1981.283203125</v>
      </c>
      <c r="I40" s="26">
        <f t="shared" si="31"/>
        <v>-1250</v>
      </c>
      <c r="J40" s="26">
        <f t="shared" si="31"/>
        <v>-1250</v>
      </c>
      <c r="K40" s="27">
        <f t="shared" si="31"/>
        <v>4510.908203125</v>
      </c>
      <c r="R40" s="3"/>
      <c r="S40" s="3"/>
    </row>
    <row r="41" spans="1:19">
      <c r="A41" s="24">
        <f t="shared" si="32"/>
        <v>160</v>
      </c>
      <c r="B41" s="25">
        <f t="shared" si="31"/>
        <v>1481.25</v>
      </c>
      <c r="C41" s="26">
        <f t="shared" si="31"/>
        <v>1443.9375</v>
      </c>
      <c r="D41" s="26">
        <f t="shared" si="31"/>
        <v>1442</v>
      </c>
      <c r="E41" s="26">
        <f t="shared" si="31"/>
        <v>2121.25</v>
      </c>
      <c r="F41" s="26">
        <f t="shared" si="31"/>
        <v>2183.09375</v>
      </c>
      <c r="G41" s="26">
        <f t="shared" si="31"/>
        <v>2067.9375</v>
      </c>
      <c r="H41" s="26">
        <f t="shared" si="31"/>
        <v>2058.96875</v>
      </c>
      <c r="I41" s="26">
        <f t="shared" si="31"/>
        <v>-1200</v>
      </c>
      <c r="J41" s="26">
        <f t="shared" si="31"/>
        <v>-1200</v>
      </c>
      <c r="K41" s="27">
        <f t="shared" si="31"/>
        <v>4672.96875</v>
      </c>
      <c r="R41" s="3"/>
      <c r="S41" s="3"/>
    </row>
    <row r="42" spans="1:19">
      <c r="A42" s="24">
        <f t="shared" si="32"/>
        <v>170</v>
      </c>
      <c r="B42" s="25">
        <f t="shared" si="31"/>
        <v>1548.828125</v>
      </c>
      <c r="C42" s="26">
        <f t="shared" si="31"/>
        <v>1521.18359375</v>
      </c>
      <c r="D42" s="26">
        <f t="shared" si="31"/>
        <v>1520.125</v>
      </c>
      <c r="E42" s="26">
        <f t="shared" si="31"/>
        <v>2188.828125</v>
      </c>
      <c r="F42" s="26">
        <f t="shared" si="31"/>
        <v>2262.537109375</v>
      </c>
      <c r="G42" s="26">
        <f t="shared" si="31"/>
        <v>2145.18359375</v>
      </c>
      <c r="H42" s="26">
        <f t="shared" si="31"/>
        <v>2136.654296875</v>
      </c>
      <c r="I42" s="26">
        <f t="shared" si="31"/>
        <v>-1150</v>
      </c>
      <c r="J42" s="26">
        <f t="shared" si="31"/>
        <v>-1150</v>
      </c>
      <c r="K42" s="27">
        <f t="shared" si="31"/>
        <v>4835.029296875</v>
      </c>
      <c r="R42" s="3"/>
      <c r="S42" s="3"/>
    </row>
    <row r="43" spans="1:19">
      <c r="A43" s="24">
        <f t="shared" si="32"/>
        <v>180</v>
      </c>
      <c r="B43" s="25">
        <f t="shared" si="31"/>
        <v>1616.40625</v>
      </c>
      <c r="C43" s="26">
        <f t="shared" si="31"/>
        <v>1598.4296875</v>
      </c>
      <c r="D43" s="26">
        <f t="shared" si="31"/>
        <v>1598.25</v>
      </c>
      <c r="E43" s="26">
        <f t="shared" si="31"/>
        <v>2256.40625</v>
      </c>
      <c r="F43" s="26">
        <f t="shared" si="31"/>
        <v>2341.98046875</v>
      </c>
      <c r="G43" s="26">
        <f t="shared" si="31"/>
        <v>2222.4296875</v>
      </c>
      <c r="H43" s="26">
        <f t="shared" si="31"/>
        <v>2214.33984375</v>
      </c>
      <c r="I43" s="26">
        <f t="shared" si="31"/>
        <v>-1100</v>
      </c>
      <c r="J43" s="26">
        <f t="shared" si="31"/>
        <v>-1100</v>
      </c>
      <c r="K43" s="27">
        <f t="shared" si="31"/>
        <v>4997.08984375</v>
      </c>
      <c r="R43" s="4"/>
      <c r="S43" s="4"/>
    </row>
    <row r="44" spans="1:19">
      <c r="A44" s="24">
        <f t="shared" si="32"/>
        <v>190</v>
      </c>
      <c r="B44" s="25">
        <f t="shared" si="31"/>
        <v>1683.984375</v>
      </c>
      <c r="C44" s="26">
        <f t="shared" si="31"/>
        <v>1675.67578125</v>
      </c>
      <c r="D44" s="26">
        <f t="shared" si="31"/>
        <v>1676.375</v>
      </c>
      <c r="E44" s="26">
        <f t="shared" si="31"/>
        <v>2323.984375</v>
      </c>
      <c r="F44" s="26">
        <f t="shared" si="31"/>
        <v>2421.423828125</v>
      </c>
      <c r="G44" s="26">
        <f t="shared" si="31"/>
        <v>2299.67578125</v>
      </c>
      <c r="H44" s="26">
        <f t="shared" si="31"/>
        <v>2292.025390625</v>
      </c>
      <c r="I44" s="26">
        <f t="shared" si="31"/>
        <v>-1050</v>
      </c>
      <c r="J44" s="26">
        <f t="shared" si="31"/>
        <v>-1050</v>
      </c>
      <c r="K44" s="27">
        <f t="shared" si="31"/>
        <v>5159.150390625</v>
      </c>
    </row>
    <row r="45" spans="1:19">
      <c r="A45" s="24">
        <f t="shared" si="32"/>
        <v>200</v>
      </c>
      <c r="B45" s="25">
        <f t="shared" si="31"/>
        <v>1751.5625</v>
      </c>
      <c r="C45" s="26">
        <f t="shared" si="31"/>
        <v>1752.921875</v>
      </c>
      <c r="D45" s="26">
        <f t="shared" si="31"/>
        <v>1754.5</v>
      </c>
      <c r="E45" s="26">
        <f t="shared" si="31"/>
        <v>2391.5625</v>
      </c>
      <c r="F45" s="26">
        <f t="shared" si="31"/>
        <v>2500.8671875</v>
      </c>
      <c r="G45" s="26">
        <f t="shared" si="31"/>
        <v>2376.921875</v>
      </c>
      <c r="H45" s="26">
        <f t="shared" si="31"/>
        <v>2369.7109375</v>
      </c>
      <c r="I45" s="26">
        <f t="shared" si="31"/>
        <v>-1000</v>
      </c>
      <c r="J45" s="26">
        <f t="shared" si="31"/>
        <v>-1000</v>
      </c>
      <c r="K45" s="27">
        <f t="shared" si="31"/>
        <v>5321.2109375</v>
      </c>
    </row>
    <row r="46" spans="1:19">
      <c r="A46" s="24">
        <f t="shared" si="32"/>
        <v>210</v>
      </c>
      <c r="B46" s="25">
        <f t="shared" si="31"/>
        <v>1819.140625</v>
      </c>
      <c r="C46" s="26">
        <f t="shared" si="31"/>
        <v>1830.16796875</v>
      </c>
      <c r="D46" s="26">
        <f t="shared" si="31"/>
        <v>1832.625</v>
      </c>
      <c r="E46" s="26">
        <f t="shared" si="31"/>
        <v>2459.140625</v>
      </c>
      <c r="F46" s="26">
        <f t="shared" si="31"/>
        <v>2580.310546875</v>
      </c>
      <c r="G46" s="26">
        <f t="shared" si="31"/>
        <v>2454.16796875</v>
      </c>
      <c r="H46" s="26">
        <f t="shared" si="31"/>
        <v>2447.396484375</v>
      </c>
      <c r="I46" s="26">
        <f t="shared" si="31"/>
        <v>-950</v>
      </c>
      <c r="J46" s="26">
        <f t="shared" si="31"/>
        <v>-950</v>
      </c>
      <c r="K46" s="27">
        <f t="shared" si="31"/>
        <v>5483.271484375</v>
      </c>
    </row>
    <row r="47" spans="1:19">
      <c r="A47" s="24">
        <f t="shared" si="32"/>
        <v>220</v>
      </c>
      <c r="B47" s="25">
        <f t="shared" si="31"/>
        <v>1886.71875</v>
      </c>
      <c r="C47" s="26">
        <f t="shared" si="31"/>
        <v>1907.4140625</v>
      </c>
      <c r="D47" s="26">
        <f t="shared" si="31"/>
        <v>1910.75</v>
      </c>
      <c r="E47" s="26">
        <f t="shared" ref="E47:K78" si="33">IF($A47&lt;=$B$2, VLOOKUP(E$24,$A$9:$U$21,12,FALSE)*5*$A47+ VLOOKUP(E$24,$A$9:$U$21,13,FALSE)+$M$5, IF(AND($A47&gt;$B$2, $A47&lt;=$B$3),VLOOKUP(E$24,$A$9:$U$21,14,FALSE)*5*$A47+ VLOOKUP(E$24,$A$9:$U$21,15,FALSE)+$M$5, IF(AND($A47&gt;$B$3, $A47&lt;=$B$4),VLOOKUP(E$24,$A$9:$U$21,16,FALSE)*5*$A47+ VLOOKUP(E$24,$A$9:$U$21,17,FALSE)+$M$5,IF(AND($A47&gt;$B$4, $A47&lt;=$B$5),VLOOKUP(E$24,$A$9:$U$21,18,FALSE)*5*$A47+ VLOOKUP(E$24,$A$9:$U$21,19,FALSE)+$M$5, VLOOKUP(E$24,$A$9:$U$21,20,FALSE)*5*$A47+ VLOOKUP(E$24,$A$9:$U$21,21,FALSE)+$M$5))))</f>
        <v>2526.71875</v>
      </c>
      <c r="F47" s="26">
        <f t="shared" si="33"/>
        <v>2659.75390625</v>
      </c>
      <c r="G47" s="26">
        <f t="shared" si="33"/>
        <v>2531.4140625</v>
      </c>
      <c r="H47" s="26">
        <f t="shared" si="33"/>
        <v>2525.08203125</v>
      </c>
      <c r="I47" s="26">
        <f t="shared" si="33"/>
        <v>-900</v>
      </c>
      <c r="J47" s="26">
        <f t="shared" si="33"/>
        <v>-900</v>
      </c>
      <c r="K47" s="27">
        <f t="shared" si="33"/>
        <v>5645.33203125</v>
      </c>
    </row>
    <row r="48" spans="1:19">
      <c r="A48" s="24">
        <f t="shared" si="32"/>
        <v>230</v>
      </c>
      <c r="B48" s="25">
        <f t="shared" si="31"/>
        <v>1954.296875</v>
      </c>
      <c r="C48" s="26">
        <f t="shared" ref="C48:K79" si="34">IF($A48&lt;=$B$2, VLOOKUP(C$24,$A$9:$U$21,12,FALSE)*5*$A48+ VLOOKUP(C$24,$A$9:$U$21,13,FALSE)+$M$5, IF(AND($A48&gt;$B$2, $A48&lt;=$B$3),VLOOKUP(C$24,$A$9:$U$21,14,FALSE)*5*$A48+ VLOOKUP(C$24,$A$9:$U$21,15,FALSE)+$M$5, IF(AND($A48&gt;$B$3, $A48&lt;=$B$4),VLOOKUP(C$24,$A$9:$U$21,16,FALSE)*5*$A48+ VLOOKUP(C$24,$A$9:$U$21,17,FALSE)+$M$5,IF(AND($A48&gt;$B$4, $A48&lt;=$B$5),VLOOKUP(C$24,$A$9:$U$21,18,FALSE)*5*$A48+ VLOOKUP(C$24,$A$9:$U$21,19,FALSE)+$M$5, VLOOKUP(C$24,$A$9:$U$21,20,FALSE)*5*$A48+ VLOOKUP(C$24,$A$9:$U$21,21,FALSE)+$M$5))))</f>
        <v>1984.66015625</v>
      </c>
      <c r="D48" s="26">
        <f t="shared" si="34"/>
        <v>1988.875</v>
      </c>
      <c r="E48" s="26">
        <f t="shared" si="33"/>
        <v>2594.296875</v>
      </c>
      <c r="F48" s="26">
        <f t="shared" si="33"/>
        <v>2739.197265625</v>
      </c>
      <c r="G48" s="26">
        <f t="shared" si="33"/>
        <v>2608.66015625</v>
      </c>
      <c r="H48" s="26">
        <f t="shared" si="33"/>
        <v>2602.767578125</v>
      </c>
      <c r="I48" s="26">
        <f t="shared" si="33"/>
        <v>-850</v>
      </c>
      <c r="J48" s="26">
        <f t="shared" si="33"/>
        <v>-850</v>
      </c>
      <c r="K48" s="27">
        <f t="shared" si="33"/>
        <v>5807.392578125</v>
      </c>
    </row>
    <row r="49" spans="1:11">
      <c r="A49" s="24">
        <f t="shared" si="32"/>
        <v>240</v>
      </c>
      <c r="B49" s="25">
        <f t="shared" si="31"/>
        <v>2021.875</v>
      </c>
      <c r="C49" s="26">
        <f t="shared" si="34"/>
        <v>2061.90625</v>
      </c>
      <c r="D49" s="26">
        <f t="shared" si="34"/>
        <v>2067</v>
      </c>
      <c r="E49" s="26">
        <f t="shared" si="33"/>
        <v>2661.875</v>
      </c>
      <c r="F49" s="26">
        <f t="shared" si="33"/>
        <v>2818.640625</v>
      </c>
      <c r="G49" s="26">
        <f t="shared" si="33"/>
        <v>2685.90625</v>
      </c>
      <c r="H49" s="26">
        <f t="shared" si="33"/>
        <v>2680.453125</v>
      </c>
      <c r="I49" s="26">
        <f t="shared" si="33"/>
        <v>-800</v>
      </c>
      <c r="J49" s="26">
        <f t="shared" si="33"/>
        <v>-800</v>
      </c>
      <c r="K49" s="27">
        <f t="shared" si="33"/>
        <v>5969.453125</v>
      </c>
    </row>
    <row r="50" spans="1:11">
      <c r="A50" s="24">
        <f t="shared" si="32"/>
        <v>250</v>
      </c>
      <c r="B50" s="25">
        <f t="shared" si="31"/>
        <v>2089.453125</v>
      </c>
      <c r="C50" s="26">
        <f t="shared" si="34"/>
        <v>2139.15234375</v>
      </c>
      <c r="D50" s="26">
        <f t="shared" si="34"/>
        <v>2145.125</v>
      </c>
      <c r="E50" s="26">
        <f t="shared" si="33"/>
        <v>2729.453125</v>
      </c>
      <c r="F50" s="26">
        <f t="shared" si="33"/>
        <v>2898.083984375</v>
      </c>
      <c r="G50" s="26">
        <f t="shared" si="33"/>
        <v>2763.15234375</v>
      </c>
      <c r="H50" s="26">
        <f t="shared" si="33"/>
        <v>2758.138671875</v>
      </c>
      <c r="I50" s="26">
        <f t="shared" si="33"/>
        <v>-750</v>
      </c>
      <c r="J50" s="26">
        <f t="shared" si="33"/>
        <v>-750</v>
      </c>
      <c r="K50" s="27">
        <f t="shared" si="33"/>
        <v>6131.513671875</v>
      </c>
    </row>
    <row r="51" spans="1:11">
      <c r="A51" s="24">
        <f t="shared" si="32"/>
        <v>260</v>
      </c>
      <c r="B51" s="25">
        <f t="shared" si="31"/>
        <v>1702.2578125</v>
      </c>
      <c r="C51" s="26">
        <f t="shared" si="34"/>
        <v>1654.2578125</v>
      </c>
      <c r="D51" s="26">
        <f t="shared" si="34"/>
        <v>1683.9609375</v>
      </c>
      <c r="E51" s="26">
        <f t="shared" si="33"/>
        <v>2198.27734375</v>
      </c>
      <c r="F51" s="26">
        <f t="shared" si="33"/>
        <v>2470.1796875</v>
      </c>
      <c r="G51" s="26">
        <f t="shared" si="33"/>
        <v>2287.42578125</v>
      </c>
      <c r="H51" s="26">
        <f t="shared" si="33"/>
        <v>2154.8125</v>
      </c>
      <c r="I51" s="26">
        <f t="shared" si="33"/>
        <v>-700</v>
      </c>
      <c r="J51" s="26">
        <f t="shared" si="33"/>
        <v>-700</v>
      </c>
      <c r="K51" s="27">
        <f t="shared" si="33"/>
        <v>6293.57421875</v>
      </c>
    </row>
    <row r="52" spans="1:11">
      <c r="A52" s="24">
        <f t="shared" si="32"/>
        <v>270</v>
      </c>
      <c r="B52" s="25">
        <f t="shared" si="31"/>
        <v>1756.65234375</v>
      </c>
      <c r="C52" s="26">
        <f t="shared" si="34"/>
        <v>1708.65234375</v>
      </c>
      <c r="D52" s="26">
        <f t="shared" si="34"/>
        <v>1740.11328125</v>
      </c>
      <c r="E52" s="26">
        <f t="shared" si="33"/>
        <v>2249.595703125</v>
      </c>
      <c r="F52" s="26">
        <f t="shared" si="33"/>
        <v>2536.87890625</v>
      </c>
      <c r="G52" s="26">
        <f t="shared" si="33"/>
        <v>2337.865234375</v>
      </c>
      <c r="H52" s="26">
        <f t="shared" si="33"/>
        <v>2211.84375</v>
      </c>
      <c r="I52" s="26">
        <f t="shared" si="33"/>
        <v>-650</v>
      </c>
      <c r="J52" s="26">
        <f t="shared" si="33"/>
        <v>-650</v>
      </c>
      <c r="K52" s="27">
        <f t="shared" si="33"/>
        <v>6455.634765625</v>
      </c>
    </row>
    <row r="53" spans="1:11">
      <c r="A53" s="24">
        <f t="shared" si="32"/>
        <v>280</v>
      </c>
      <c r="B53" s="25">
        <f t="shared" si="31"/>
        <v>1811.046875</v>
      </c>
      <c r="C53" s="26">
        <f t="shared" si="34"/>
        <v>1763.046875</v>
      </c>
      <c r="D53" s="26">
        <f t="shared" si="34"/>
        <v>1796.265625</v>
      </c>
      <c r="E53" s="26">
        <f t="shared" si="33"/>
        <v>2300.9140625</v>
      </c>
      <c r="F53" s="26">
        <f t="shared" si="33"/>
        <v>2603.578125</v>
      </c>
      <c r="G53" s="26">
        <f t="shared" si="33"/>
        <v>2388.3046875</v>
      </c>
      <c r="H53" s="26">
        <f t="shared" si="33"/>
        <v>2268.875</v>
      </c>
      <c r="I53" s="26">
        <f t="shared" si="33"/>
        <v>-600</v>
      </c>
      <c r="J53" s="26">
        <f t="shared" si="33"/>
        <v>-600</v>
      </c>
      <c r="K53" s="27">
        <f t="shared" si="33"/>
        <v>6617.6953125</v>
      </c>
    </row>
    <row r="54" spans="1:11">
      <c r="A54" s="24">
        <f t="shared" si="32"/>
        <v>290</v>
      </c>
      <c r="B54" s="25">
        <f t="shared" si="31"/>
        <v>1865.44140625</v>
      </c>
      <c r="C54" s="26">
        <f t="shared" si="34"/>
        <v>1817.44140625</v>
      </c>
      <c r="D54" s="26">
        <f t="shared" si="34"/>
        <v>1852.41796875</v>
      </c>
      <c r="E54" s="26">
        <f t="shared" si="33"/>
        <v>2352.232421875</v>
      </c>
      <c r="F54" s="26">
        <f t="shared" si="33"/>
        <v>2670.27734375</v>
      </c>
      <c r="G54" s="26">
        <f t="shared" si="33"/>
        <v>2438.744140625</v>
      </c>
      <c r="H54" s="26">
        <f t="shared" si="33"/>
        <v>2325.90625</v>
      </c>
      <c r="I54" s="26">
        <f t="shared" si="33"/>
        <v>-550</v>
      </c>
      <c r="J54" s="26">
        <f t="shared" si="33"/>
        <v>-550</v>
      </c>
      <c r="K54" s="27">
        <f t="shared" si="33"/>
        <v>6779.755859375</v>
      </c>
    </row>
    <row r="55" spans="1:11">
      <c r="A55" s="24">
        <f t="shared" si="32"/>
        <v>300</v>
      </c>
      <c r="B55" s="25">
        <f t="shared" si="31"/>
        <v>1919.8359375</v>
      </c>
      <c r="C55" s="26">
        <f t="shared" si="34"/>
        <v>1871.8359375</v>
      </c>
      <c r="D55" s="26">
        <f t="shared" si="34"/>
        <v>1908.5703125</v>
      </c>
      <c r="E55" s="26">
        <f t="shared" si="33"/>
        <v>2403.55078125</v>
      </c>
      <c r="F55" s="26">
        <f t="shared" si="33"/>
        <v>2736.9765625</v>
      </c>
      <c r="G55" s="26">
        <f t="shared" si="33"/>
        <v>2489.18359375</v>
      </c>
      <c r="H55" s="26">
        <f t="shared" si="33"/>
        <v>2382.9375</v>
      </c>
      <c r="I55" s="26">
        <f t="shared" si="33"/>
        <v>-500</v>
      </c>
      <c r="J55" s="26">
        <f t="shared" si="33"/>
        <v>-500</v>
      </c>
      <c r="K55" s="27">
        <f t="shared" si="33"/>
        <v>6941.81640625</v>
      </c>
    </row>
    <row r="56" spans="1:11">
      <c r="A56" s="24">
        <f t="shared" si="32"/>
        <v>310</v>
      </c>
      <c r="B56" s="25">
        <f t="shared" si="31"/>
        <v>1974.23046875</v>
      </c>
      <c r="C56" s="26">
        <f t="shared" si="34"/>
        <v>1926.23046875</v>
      </c>
      <c r="D56" s="26">
        <f t="shared" si="34"/>
        <v>1964.72265625</v>
      </c>
      <c r="E56" s="26">
        <f t="shared" si="33"/>
        <v>2454.869140625</v>
      </c>
      <c r="F56" s="26">
        <f t="shared" si="33"/>
        <v>2803.67578125</v>
      </c>
      <c r="G56" s="26">
        <f t="shared" si="33"/>
        <v>2539.623046875</v>
      </c>
      <c r="H56" s="26">
        <f t="shared" si="33"/>
        <v>2439.96875</v>
      </c>
      <c r="I56" s="26">
        <f t="shared" si="33"/>
        <v>-450</v>
      </c>
      <c r="J56" s="26">
        <f t="shared" si="33"/>
        <v>-450</v>
      </c>
      <c r="K56" s="27">
        <f t="shared" si="33"/>
        <v>7103.876953125</v>
      </c>
    </row>
    <row r="57" spans="1:11">
      <c r="A57" s="24">
        <f t="shared" si="32"/>
        <v>320</v>
      </c>
      <c r="B57" s="25">
        <f t="shared" si="31"/>
        <v>2028.625</v>
      </c>
      <c r="C57" s="26">
        <f t="shared" si="34"/>
        <v>1980.625</v>
      </c>
      <c r="D57" s="26">
        <f t="shared" si="34"/>
        <v>2020.875</v>
      </c>
      <c r="E57" s="26">
        <f t="shared" si="33"/>
        <v>2506.1875</v>
      </c>
      <c r="F57" s="26">
        <f t="shared" si="33"/>
        <v>2870.375</v>
      </c>
      <c r="G57" s="26">
        <f t="shared" si="33"/>
        <v>2590.0625</v>
      </c>
      <c r="H57" s="26">
        <f t="shared" si="33"/>
        <v>2497</v>
      </c>
      <c r="I57" s="26">
        <f t="shared" si="33"/>
        <v>-400</v>
      </c>
      <c r="J57" s="26">
        <f t="shared" si="33"/>
        <v>-400</v>
      </c>
      <c r="K57" s="27">
        <f t="shared" si="33"/>
        <v>7265.9375</v>
      </c>
    </row>
    <row r="58" spans="1:11">
      <c r="A58" s="24">
        <f t="shared" si="32"/>
        <v>330</v>
      </c>
      <c r="B58" s="25">
        <f t="shared" si="31"/>
        <v>2083.01953125</v>
      </c>
      <c r="C58" s="26">
        <f t="shared" si="34"/>
        <v>2035.01953125</v>
      </c>
      <c r="D58" s="26">
        <f t="shared" si="34"/>
        <v>2077.02734375</v>
      </c>
      <c r="E58" s="26">
        <f t="shared" si="33"/>
        <v>2557.505859375</v>
      </c>
      <c r="F58" s="26">
        <f t="shared" si="33"/>
        <v>2937.07421875</v>
      </c>
      <c r="G58" s="26">
        <f t="shared" si="33"/>
        <v>2640.501953125</v>
      </c>
      <c r="H58" s="26">
        <f t="shared" si="33"/>
        <v>2554.03125</v>
      </c>
      <c r="I58" s="26">
        <f t="shared" si="33"/>
        <v>-350</v>
      </c>
      <c r="J58" s="26">
        <f t="shared" si="33"/>
        <v>-350</v>
      </c>
      <c r="K58" s="27">
        <f t="shared" si="33"/>
        <v>7427.998046875</v>
      </c>
    </row>
    <row r="59" spans="1:11">
      <c r="A59" s="24">
        <f t="shared" si="32"/>
        <v>340</v>
      </c>
      <c r="B59" s="25">
        <f t="shared" si="31"/>
        <v>2137.4140625</v>
      </c>
      <c r="C59" s="26">
        <f t="shared" si="34"/>
        <v>2089.4140625</v>
      </c>
      <c r="D59" s="26">
        <f t="shared" si="34"/>
        <v>2133.1796875</v>
      </c>
      <c r="E59" s="26">
        <f t="shared" si="33"/>
        <v>2608.82421875</v>
      </c>
      <c r="F59" s="26">
        <f t="shared" si="33"/>
        <v>3003.7734375</v>
      </c>
      <c r="G59" s="26">
        <f t="shared" si="33"/>
        <v>2690.94140625</v>
      </c>
      <c r="H59" s="26">
        <f t="shared" si="33"/>
        <v>2611.0625</v>
      </c>
      <c r="I59" s="26">
        <f t="shared" si="33"/>
        <v>-300</v>
      </c>
      <c r="J59" s="26">
        <f t="shared" si="33"/>
        <v>-300</v>
      </c>
      <c r="K59" s="27">
        <f t="shared" si="33"/>
        <v>7590.05859375</v>
      </c>
    </row>
    <row r="60" spans="1:11">
      <c r="A60" s="24">
        <f t="shared" si="32"/>
        <v>350</v>
      </c>
      <c r="B60" s="25">
        <f t="shared" si="31"/>
        <v>2191.80859375</v>
      </c>
      <c r="C60" s="26">
        <f t="shared" si="34"/>
        <v>2143.80859375</v>
      </c>
      <c r="D60" s="26">
        <f t="shared" si="34"/>
        <v>2189.33203125</v>
      </c>
      <c r="E60" s="26">
        <f t="shared" si="33"/>
        <v>2660.142578125</v>
      </c>
      <c r="F60" s="26">
        <f t="shared" si="33"/>
        <v>3070.47265625</v>
      </c>
      <c r="G60" s="26">
        <f t="shared" si="33"/>
        <v>2741.380859375</v>
      </c>
      <c r="H60" s="26">
        <f t="shared" si="33"/>
        <v>2668.09375</v>
      </c>
      <c r="I60" s="26">
        <f t="shared" si="33"/>
        <v>-250</v>
      </c>
      <c r="J60" s="26">
        <f t="shared" si="33"/>
        <v>-250</v>
      </c>
      <c r="K60" s="27">
        <f t="shared" si="33"/>
        <v>7752.119140625</v>
      </c>
    </row>
    <row r="61" spans="1:11">
      <c r="A61" s="24">
        <f t="shared" si="32"/>
        <v>360</v>
      </c>
      <c r="B61" s="25">
        <f t="shared" si="31"/>
        <v>2246.203125</v>
      </c>
      <c r="C61" s="26">
        <f t="shared" si="34"/>
        <v>2198.203125</v>
      </c>
      <c r="D61" s="26">
        <f t="shared" si="34"/>
        <v>2245.484375</v>
      </c>
      <c r="E61" s="26">
        <f t="shared" si="33"/>
        <v>2711.4609375</v>
      </c>
      <c r="F61" s="26">
        <f t="shared" si="33"/>
        <v>3137.171875</v>
      </c>
      <c r="G61" s="26">
        <f t="shared" si="33"/>
        <v>2791.8203125</v>
      </c>
      <c r="H61" s="26">
        <f t="shared" si="33"/>
        <v>2725.125</v>
      </c>
      <c r="I61" s="26">
        <f t="shared" si="33"/>
        <v>-200</v>
      </c>
      <c r="J61" s="26">
        <f t="shared" si="33"/>
        <v>-200</v>
      </c>
      <c r="K61" s="27">
        <f t="shared" si="33"/>
        <v>7914.1796875</v>
      </c>
    </row>
    <row r="62" spans="1:11">
      <c r="A62" s="24">
        <f t="shared" si="32"/>
        <v>370</v>
      </c>
      <c r="B62" s="25">
        <f t="shared" si="31"/>
        <v>2300.59765625</v>
      </c>
      <c r="C62" s="26">
        <f t="shared" si="34"/>
        <v>2252.59765625</v>
      </c>
      <c r="D62" s="26">
        <f t="shared" si="34"/>
        <v>2301.63671875</v>
      </c>
      <c r="E62" s="26">
        <f t="shared" si="33"/>
        <v>2762.779296875</v>
      </c>
      <c r="F62" s="26">
        <f t="shared" si="33"/>
        <v>3203.87109375</v>
      </c>
      <c r="G62" s="26">
        <f t="shared" si="33"/>
        <v>2842.259765625</v>
      </c>
      <c r="H62" s="26">
        <f t="shared" si="33"/>
        <v>2782.15625</v>
      </c>
      <c r="I62" s="26">
        <f t="shared" si="33"/>
        <v>-150</v>
      </c>
      <c r="J62" s="26">
        <f t="shared" si="33"/>
        <v>-150</v>
      </c>
      <c r="K62" s="27">
        <f t="shared" si="33"/>
        <v>8076.240234375</v>
      </c>
    </row>
    <row r="63" spans="1:11">
      <c r="A63" s="24">
        <f t="shared" si="32"/>
        <v>380</v>
      </c>
      <c r="B63" s="25">
        <f t="shared" si="31"/>
        <v>2354.9921875</v>
      </c>
      <c r="C63" s="26">
        <f t="shared" si="34"/>
        <v>2306.9921875</v>
      </c>
      <c r="D63" s="26">
        <f t="shared" si="34"/>
        <v>2357.7890625</v>
      </c>
      <c r="E63" s="26">
        <f t="shared" si="33"/>
        <v>2814.09765625</v>
      </c>
      <c r="F63" s="26">
        <f t="shared" si="33"/>
        <v>3270.5703125</v>
      </c>
      <c r="G63" s="26">
        <f t="shared" si="33"/>
        <v>2892.69921875</v>
      </c>
      <c r="H63" s="26">
        <f t="shared" si="33"/>
        <v>2839.1875</v>
      </c>
      <c r="I63" s="26">
        <f t="shared" si="33"/>
        <v>-100</v>
      </c>
      <c r="J63" s="26">
        <f t="shared" si="33"/>
        <v>-100</v>
      </c>
      <c r="K63" s="27">
        <f t="shared" si="33"/>
        <v>8238.30078125</v>
      </c>
    </row>
    <row r="64" spans="1:11">
      <c r="A64" s="24">
        <f t="shared" si="32"/>
        <v>390</v>
      </c>
      <c r="B64" s="25">
        <f t="shared" si="31"/>
        <v>2409.38671875</v>
      </c>
      <c r="C64" s="26">
        <f t="shared" si="34"/>
        <v>2361.38671875</v>
      </c>
      <c r="D64" s="26">
        <f t="shared" si="34"/>
        <v>2413.94140625</v>
      </c>
      <c r="E64" s="26">
        <f t="shared" si="33"/>
        <v>2865.416015625</v>
      </c>
      <c r="F64" s="26">
        <f t="shared" si="33"/>
        <v>3337.26953125</v>
      </c>
      <c r="G64" s="26">
        <f t="shared" si="33"/>
        <v>2943.138671875</v>
      </c>
      <c r="H64" s="26">
        <f t="shared" si="33"/>
        <v>2896.21875</v>
      </c>
      <c r="I64" s="26">
        <f t="shared" si="33"/>
        <v>-50</v>
      </c>
      <c r="J64" s="26">
        <f t="shared" si="33"/>
        <v>-50</v>
      </c>
      <c r="K64" s="27">
        <f t="shared" si="33"/>
        <v>8400.361328125</v>
      </c>
    </row>
    <row r="65" spans="1:11">
      <c r="A65" s="24">
        <f t="shared" si="32"/>
        <v>400</v>
      </c>
      <c r="B65" s="25">
        <f t="shared" si="31"/>
        <v>2463.78125</v>
      </c>
      <c r="C65" s="26">
        <f t="shared" si="34"/>
        <v>2415.78125</v>
      </c>
      <c r="D65" s="26">
        <f t="shared" si="34"/>
        <v>2470.09375</v>
      </c>
      <c r="E65" s="26">
        <f t="shared" si="33"/>
        <v>2916.734375</v>
      </c>
      <c r="F65" s="26">
        <f t="shared" si="33"/>
        <v>3403.96875</v>
      </c>
      <c r="G65" s="26">
        <f t="shared" si="33"/>
        <v>2993.578125</v>
      </c>
      <c r="H65" s="26">
        <f t="shared" si="33"/>
        <v>2953.25</v>
      </c>
      <c r="I65" s="26">
        <f t="shared" si="33"/>
        <v>0</v>
      </c>
      <c r="J65" s="26">
        <f t="shared" si="33"/>
        <v>0</v>
      </c>
      <c r="K65" s="27">
        <f t="shared" si="33"/>
        <v>8562.421875</v>
      </c>
    </row>
    <row r="66" spans="1:11">
      <c r="A66" s="24">
        <f t="shared" si="32"/>
        <v>410</v>
      </c>
      <c r="B66" s="25">
        <f t="shared" si="31"/>
        <v>2518.17578125</v>
      </c>
      <c r="C66" s="26">
        <f t="shared" si="34"/>
        <v>2470.17578125</v>
      </c>
      <c r="D66" s="26">
        <f t="shared" si="34"/>
        <v>2526.24609375</v>
      </c>
      <c r="E66" s="26">
        <f t="shared" si="33"/>
        <v>2968.052734375</v>
      </c>
      <c r="F66" s="26">
        <f t="shared" si="33"/>
        <v>3470.66796875</v>
      </c>
      <c r="G66" s="26">
        <f t="shared" si="33"/>
        <v>3044.017578125</v>
      </c>
      <c r="H66" s="26">
        <f t="shared" si="33"/>
        <v>3010.28125</v>
      </c>
      <c r="I66" s="26">
        <f t="shared" si="33"/>
        <v>50</v>
      </c>
      <c r="J66" s="26">
        <f t="shared" si="33"/>
        <v>50</v>
      </c>
      <c r="K66" s="27">
        <f t="shared" si="33"/>
        <v>8724.482421875</v>
      </c>
    </row>
    <row r="67" spans="1:11">
      <c r="A67" s="24">
        <f t="shared" si="32"/>
        <v>420</v>
      </c>
      <c r="B67" s="25">
        <f t="shared" si="31"/>
        <v>2572.5703125</v>
      </c>
      <c r="C67" s="26">
        <f t="shared" si="34"/>
        <v>2524.5703125</v>
      </c>
      <c r="D67" s="26">
        <f t="shared" si="34"/>
        <v>2582.3984375</v>
      </c>
      <c r="E67" s="26">
        <f t="shared" si="33"/>
        <v>3019.37109375</v>
      </c>
      <c r="F67" s="26">
        <f t="shared" si="33"/>
        <v>3537.3671875</v>
      </c>
      <c r="G67" s="26">
        <f t="shared" si="33"/>
        <v>3094.45703125</v>
      </c>
      <c r="H67" s="26">
        <f t="shared" si="33"/>
        <v>3067.3125</v>
      </c>
      <c r="I67" s="26">
        <f t="shared" si="33"/>
        <v>100</v>
      </c>
      <c r="J67" s="26">
        <f t="shared" si="33"/>
        <v>100</v>
      </c>
      <c r="K67" s="27">
        <f t="shared" si="33"/>
        <v>8886.54296875</v>
      </c>
    </row>
    <row r="68" spans="1:11">
      <c r="A68" s="24">
        <f t="shared" si="32"/>
        <v>430</v>
      </c>
      <c r="B68" s="25">
        <f t="shared" si="31"/>
        <v>2626.96484375</v>
      </c>
      <c r="C68" s="26">
        <f t="shared" si="34"/>
        <v>2578.96484375</v>
      </c>
      <c r="D68" s="26">
        <f t="shared" si="34"/>
        <v>2638.55078125</v>
      </c>
      <c r="E68" s="26">
        <f t="shared" si="33"/>
        <v>3070.689453125</v>
      </c>
      <c r="F68" s="26">
        <f t="shared" si="33"/>
        <v>3604.06640625</v>
      </c>
      <c r="G68" s="26">
        <f t="shared" si="33"/>
        <v>3144.896484375</v>
      </c>
      <c r="H68" s="26">
        <f t="shared" si="33"/>
        <v>3124.34375</v>
      </c>
      <c r="I68" s="26">
        <f t="shared" si="33"/>
        <v>150</v>
      </c>
      <c r="J68" s="26">
        <f t="shared" si="33"/>
        <v>150</v>
      </c>
      <c r="K68" s="27">
        <f t="shared" si="33"/>
        <v>9048.603515625</v>
      </c>
    </row>
    <row r="69" spans="1:11">
      <c r="A69" s="24">
        <f t="shared" si="32"/>
        <v>440</v>
      </c>
      <c r="B69" s="25">
        <f t="shared" si="31"/>
        <v>2681.359375</v>
      </c>
      <c r="C69" s="26">
        <f t="shared" si="34"/>
        <v>2633.359375</v>
      </c>
      <c r="D69" s="26">
        <f t="shared" si="34"/>
        <v>2694.703125</v>
      </c>
      <c r="E69" s="26">
        <f t="shared" si="33"/>
        <v>3122.0078125</v>
      </c>
      <c r="F69" s="26">
        <f t="shared" si="33"/>
        <v>3670.765625</v>
      </c>
      <c r="G69" s="26">
        <f t="shared" si="33"/>
        <v>3195.3359375</v>
      </c>
      <c r="H69" s="26">
        <f t="shared" si="33"/>
        <v>3181.375</v>
      </c>
      <c r="I69" s="26">
        <f t="shared" si="33"/>
        <v>200</v>
      </c>
      <c r="J69" s="26">
        <f t="shared" si="33"/>
        <v>200</v>
      </c>
      <c r="K69" s="27">
        <f t="shared" si="33"/>
        <v>9210.6640625</v>
      </c>
    </row>
    <row r="70" spans="1:11">
      <c r="A70" s="24">
        <f t="shared" si="32"/>
        <v>450</v>
      </c>
      <c r="B70" s="25">
        <f t="shared" si="31"/>
        <v>2735.75390625</v>
      </c>
      <c r="C70" s="26">
        <f t="shared" si="34"/>
        <v>2687.75390625</v>
      </c>
      <c r="D70" s="26">
        <f t="shared" si="34"/>
        <v>2750.85546875</v>
      </c>
      <c r="E70" s="26">
        <f t="shared" si="33"/>
        <v>3173.326171875</v>
      </c>
      <c r="F70" s="26">
        <f t="shared" si="33"/>
        <v>3737.46484375</v>
      </c>
      <c r="G70" s="26">
        <f t="shared" si="33"/>
        <v>3245.775390625</v>
      </c>
      <c r="H70" s="26">
        <f t="shared" si="33"/>
        <v>3238.40625</v>
      </c>
      <c r="I70" s="26">
        <f t="shared" si="33"/>
        <v>250</v>
      </c>
      <c r="J70" s="26">
        <f t="shared" si="33"/>
        <v>250</v>
      </c>
      <c r="K70" s="27">
        <f t="shared" si="33"/>
        <v>9372.724609375</v>
      </c>
    </row>
    <row r="71" spans="1:11">
      <c r="A71" s="24">
        <f t="shared" si="32"/>
        <v>460</v>
      </c>
      <c r="B71" s="25">
        <f t="shared" si="31"/>
        <v>2790.1484375</v>
      </c>
      <c r="C71" s="26">
        <f t="shared" si="34"/>
        <v>2742.1484375</v>
      </c>
      <c r="D71" s="26">
        <f t="shared" si="34"/>
        <v>2807.0078125</v>
      </c>
      <c r="E71" s="26">
        <f t="shared" si="33"/>
        <v>3224.64453125</v>
      </c>
      <c r="F71" s="26">
        <f t="shared" si="33"/>
        <v>3804.1640625</v>
      </c>
      <c r="G71" s="26">
        <f t="shared" si="33"/>
        <v>3296.21484375</v>
      </c>
      <c r="H71" s="26">
        <f t="shared" si="33"/>
        <v>3295.4375</v>
      </c>
      <c r="I71" s="26">
        <f t="shared" si="33"/>
        <v>300</v>
      </c>
      <c r="J71" s="26">
        <f t="shared" si="33"/>
        <v>300</v>
      </c>
      <c r="K71" s="27">
        <f t="shared" si="33"/>
        <v>9534.78515625</v>
      </c>
    </row>
    <row r="72" spans="1:11">
      <c r="A72" s="24">
        <f t="shared" si="32"/>
        <v>470</v>
      </c>
      <c r="B72" s="25">
        <f t="shared" si="31"/>
        <v>2844.54296875</v>
      </c>
      <c r="C72" s="26">
        <f t="shared" si="34"/>
        <v>2796.54296875</v>
      </c>
      <c r="D72" s="26">
        <f t="shared" si="34"/>
        <v>2863.16015625</v>
      </c>
      <c r="E72" s="26">
        <f t="shared" si="33"/>
        <v>3275.962890625</v>
      </c>
      <c r="F72" s="26">
        <f t="shared" si="33"/>
        <v>3870.86328125</v>
      </c>
      <c r="G72" s="26">
        <f t="shared" si="33"/>
        <v>3346.654296875</v>
      </c>
      <c r="H72" s="26">
        <f t="shared" si="33"/>
        <v>3352.46875</v>
      </c>
      <c r="I72" s="26">
        <f t="shared" si="33"/>
        <v>350</v>
      </c>
      <c r="J72" s="26">
        <f t="shared" si="33"/>
        <v>350</v>
      </c>
      <c r="K72" s="27">
        <f t="shared" si="33"/>
        <v>9696.845703125</v>
      </c>
    </row>
    <row r="73" spans="1:11">
      <c r="A73" s="24">
        <f t="shared" si="32"/>
        <v>480</v>
      </c>
      <c r="B73" s="25">
        <f t="shared" si="31"/>
        <v>2898.9375</v>
      </c>
      <c r="C73" s="26">
        <f t="shared" si="34"/>
        <v>2850.9375</v>
      </c>
      <c r="D73" s="26">
        <f t="shared" si="34"/>
        <v>2919.3125</v>
      </c>
      <c r="E73" s="26">
        <f t="shared" si="33"/>
        <v>3327.28125</v>
      </c>
      <c r="F73" s="26">
        <f t="shared" si="33"/>
        <v>3937.5625</v>
      </c>
      <c r="G73" s="26">
        <f t="shared" si="33"/>
        <v>3397.09375</v>
      </c>
      <c r="H73" s="26">
        <f t="shared" si="33"/>
        <v>3409.5</v>
      </c>
      <c r="I73" s="26">
        <f t="shared" si="33"/>
        <v>400</v>
      </c>
      <c r="J73" s="26">
        <f t="shared" si="33"/>
        <v>400</v>
      </c>
      <c r="K73" s="27">
        <f t="shared" si="33"/>
        <v>9858.90625</v>
      </c>
    </row>
    <row r="74" spans="1:11">
      <c r="A74" s="24">
        <f t="shared" si="32"/>
        <v>490</v>
      </c>
      <c r="B74" s="25">
        <f t="shared" si="31"/>
        <v>2953.33203125</v>
      </c>
      <c r="C74" s="26">
        <f t="shared" si="34"/>
        <v>2905.33203125</v>
      </c>
      <c r="D74" s="26">
        <f t="shared" si="34"/>
        <v>2975.46484375</v>
      </c>
      <c r="E74" s="26">
        <f t="shared" si="33"/>
        <v>3378.599609375</v>
      </c>
      <c r="F74" s="26">
        <f t="shared" si="33"/>
        <v>4004.26171875</v>
      </c>
      <c r="G74" s="26">
        <f t="shared" si="33"/>
        <v>3447.533203125</v>
      </c>
      <c r="H74" s="26">
        <f t="shared" si="33"/>
        <v>3466.53125</v>
      </c>
      <c r="I74" s="26">
        <f t="shared" si="33"/>
        <v>450</v>
      </c>
      <c r="J74" s="26">
        <f t="shared" si="33"/>
        <v>450</v>
      </c>
      <c r="K74" s="27">
        <f t="shared" si="33"/>
        <v>10020.966796875</v>
      </c>
    </row>
    <row r="75" spans="1:11">
      <c r="A75" s="24">
        <f t="shared" si="32"/>
        <v>500</v>
      </c>
      <c r="B75" s="25">
        <f t="shared" si="31"/>
        <v>3007.7265625</v>
      </c>
      <c r="C75" s="26">
        <f t="shared" si="34"/>
        <v>2959.7265625</v>
      </c>
      <c r="D75" s="26">
        <f t="shared" si="34"/>
        <v>3031.6171875</v>
      </c>
      <c r="E75" s="26">
        <f t="shared" si="33"/>
        <v>3429.91796875</v>
      </c>
      <c r="F75" s="26">
        <f t="shared" si="33"/>
        <v>4070.9609375</v>
      </c>
      <c r="G75" s="26">
        <f t="shared" si="33"/>
        <v>3497.97265625</v>
      </c>
      <c r="H75" s="26">
        <f t="shared" si="33"/>
        <v>3523.5625</v>
      </c>
      <c r="I75" s="26">
        <f t="shared" si="33"/>
        <v>500</v>
      </c>
      <c r="J75" s="26">
        <f t="shared" si="33"/>
        <v>500</v>
      </c>
      <c r="K75" s="27">
        <f t="shared" si="33"/>
        <v>10183.02734375</v>
      </c>
    </row>
    <row r="76" spans="1:11">
      <c r="A76" s="24">
        <f t="shared" si="32"/>
        <v>510</v>
      </c>
      <c r="B76" s="25">
        <f t="shared" si="31"/>
        <v>3133.017578125</v>
      </c>
      <c r="C76" s="26">
        <f t="shared" si="34"/>
        <v>3158.484375</v>
      </c>
      <c r="D76" s="26">
        <f t="shared" si="34"/>
        <v>3206.484375</v>
      </c>
      <c r="E76" s="26">
        <f t="shared" si="33"/>
        <v>3331.126953125</v>
      </c>
      <c r="F76" s="26">
        <f t="shared" si="33"/>
        <v>3721.90234375</v>
      </c>
      <c r="G76" s="26">
        <f t="shared" si="33"/>
        <v>3606.60546875</v>
      </c>
      <c r="H76" s="26">
        <f t="shared" si="33"/>
        <v>3602.9453125</v>
      </c>
      <c r="I76" s="26">
        <f t="shared" si="33"/>
        <v>550</v>
      </c>
      <c r="J76" s="26">
        <f t="shared" si="33"/>
        <v>550</v>
      </c>
      <c r="K76" s="27">
        <f t="shared" si="33"/>
        <v>10345.087890625</v>
      </c>
    </row>
    <row r="77" spans="1:11">
      <c r="A77" s="24">
        <f t="shared" si="32"/>
        <v>520</v>
      </c>
      <c r="B77" s="25">
        <f t="shared" si="31"/>
        <v>3205.4296875</v>
      </c>
      <c r="C77" s="26">
        <f t="shared" si="34"/>
        <v>3226.0625</v>
      </c>
      <c r="D77" s="26">
        <f t="shared" si="34"/>
        <v>3274.0625</v>
      </c>
      <c r="E77" s="26">
        <f t="shared" si="33"/>
        <v>3392.9921875</v>
      </c>
      <c r="F77" s="26">
        <f t="shared" si="33"/>
        <v>3797.390625</v>
      </c>
      <c r="G77" s="26">
        <f t="shared" si="33"/>
        <v>3678.578125</v>
      </c>
      <c r="H77" s="26">
        <f t="shared" si="33"/>
        <v>3658.21875</v>
      </c>
      <c r="I77" s="26">
        <f t="shared" si="33"/>
        <v>600</v>
      </c>
      <c r="J77" s="26">
        <f t="shared" si="33"/>
        <v>600</v>
      </c>
      <c r="K77" s="27">
        <f t="shared" si="33"/>
        <v>10507.1484375</v>
      </c>
    </row>
    <row r="78" spans="1:11">
      <c r="A78" s="24">
        <f t="shared" si="32"/>
        <v>530</v>
      </c>
      <c r="B78" s="25">
        <f t="shared" si="31"/>
        <v>3277.841796875</v>
      </c>
      <c r="C78" s="26">
        <f t="shared" si="34"/>
        <v>3293.640625</v>
      </c>
      <c r="D78" s="26">
        <f t="shared" si="34"/>
        <v>3341.640625</v>
      </c>
      <c r="E78" s="26">
        <f t="shared" si="33"/>
        <v>3454.857421875</v>
      </c>
      <c r="F78" s="26">
        <f t="shared" si="33"/>
        <v>3872.87890625</v>
      </c>
      <c r="G78" s="26">
        <f t="shared" si="33"/>
        <v>3750.55078125</v>
      </c>
      <c r="H78" s="26">
        <f t="shared" si="33"/>
        <v>3713.4921875</v>
      </c>
      <c r="I78" s="26">
        <f t="shared" si="33"/>
        <v>650</v>
      </c>
      <c r="J78" s="26">
        <f t="shared" si="33"/>
        <v>650</v>
      </c>
      <c r="K78" s="27">
        <f t="shared" si="33"/>
        <v>10669.208984375</v>
      </c>
    </row>
    <row r="79" spans="1:11">
      <c r="A79" s="24">
        <f t="shared" si="32"/>
        <v>540</v>
      </c>
      <c r="B79" s="25">
        <f t="shared" si="31"/>
        <v>3350.25390625</v>
      </c>
      <c r="C79" s="26">
        <f t="shared" si="34"/>
        <v>3361.21875</v>
      </c>
      <c r="D79" s="26">
        <f t="shared" si="34"/>
        <v>3409.21875</v>
      </c>
      <c r="E79" s="26">
        <f t="shared" si="34"/>
        <v>3516.72265625</v>
      </c>
      <c r="F79" s="26">
        <f t="shared" si="34"/>
        <v>3948.3671875</v>
      </c>
      <c r="G79" s="26">
        <f t="shared" si="34"/>
        <v>3822.5234375</v>
      </c>
      <c r="H79" s="26">
        <f t="shared" si="34"/>
        <v>3768.765625</v>
      </c>
      <c r="I79" s="26">
        <f t="shared" si="34"/>
        <v>700</v>
      </c>
      <c r="J79" s="26">
        <f t="shared" si="34"/>
        <v>700</v>
      </c>
      <c r="K79" s="27">
        <f t="shared" si="34"/>
        <v>10831.26953125</v>
      </c>
    </row>
    <row r="80" spans="1:11">
      <c r="A80" s="24">
        <f t="shared" si="32"/>
        <v>550</v>
      </c>
      <c r="B80" s="25">
        <f t="shared" si="31"/>
        <v>3422.666015625</v>
      </c>
      <c r="C80" s="26">
        <f t="shared" ref="C80:K108" si="35">IF($A80&lt;=$B$2, VLOOKUP(C$24,$A$9:$U$21,12,FALSE)*5*$A80+ VLOOKUP(C$24,$A$9:$U$21,13,FALSE)+$M$5, IF(AND($A80&gt;$B$2, $A80&lt;=$B$3),VLOOKUP(C$24,$A$9:$U$21,14,FALSE)*5*$A80+ VLOOKUP(C$24,$A$9:$U$21,15,FALSE)+$M$5, IF(AND($A80&gt;$B$3, $A80&lt;=$B$4),VLOOKUP(C$24,$A$9:$U$21,16,FALSE)*5*$A80+ VLOOKUP(C$24,$A$9:$U$21,17,FALSE)+$M$5,IF(AND($A80&gt;$B$4, $A80&lt;=$B$5),VLOOKUP(C$24,$A$9:$U$21,18,FALSE)*5*$A80+ VLOOKUP(C$24,$A$9:$U$21,19,FALSE)+$M$5, VLOOKUP(C$24,$A$9:$U$21,20,FALSE)*5*$A80+ VLOOKUP(C$24,$A$9:$U$21,21,FALSE)+$M$5))))</f>
        <v>3428.796875</v>
      </c>
      <c r="D80" s="26">
        <f t="shared" si="35"/>
        <v>3476.796875</v>
      </c>
      <c r="E80" s="26">
        <f t="shared" si="35"/>
        <v>3578.587890625</v>
      </c>
      <c r="F80" s="26">
        <f t="shared" si="35"/>
        <v>4023.85546875</v>
      </c>
      <c r="G80" s="26">
        <f t="shared" si="35"/>
        <v>3894.49609375</v>
      </c>
      <c r="H80" s="26">
        <f t="shared" si="35"/>
        <v>3824.0390625</v>
      </c>
      <c r="I80" s="26">
        <f t="shared" si="35"/>
        <v>750</v>
      </c>
      <c r="J80" s="26">
        <f t="shared" si="35"/>
        <v>750</v>
      </c>
      <c r="K80" s="27">
        <f t="shared" si="35"/>
        <v>10993.330078125</v>
      </c>
    </row>
    <row r="81" spans="1:11">
      <c r="A81" s="24">
        <f t="shared" si="32"/>
        <v>560</v>
      </c>
      <c r="B81" s="25">
        <f t="shared" si="31"/>
        <v>3495.078125</v>
      </c>
      <c r="C81" s="26">
        <f t="shared" si="35"/>
        <v>3496.375</v>
      </c>
      <c r="D81" s="26">
        <f t="shared" si="35"/>
        <v>3544.375</v>
      </c>
      <c r="E81" s="26">
        <f t="shared" si="35"/>
        <v>3640.453125</v>
      </c>
      <c r="F81" s="26">
        <f t="shared" si="35"/>
        <v>4099.34375</v>
      </c>
      <c r="G81" s="26">
        <f t="shared" si="35"/>
        <v>3966.46875</v>
      </c>
      <c r="H81" s="26">
        <f t="shared" si="35"/>
        <v>3879.3125</v>
      </c>
      <c r="I81" s="26">
        <f t="shared" si="35"/>
        <v>800</v>
      </c>
      <c r="J81" s="26">
        <f t="shared" si="35"/>
        <v>800</v>
      </c>
      <c r="K81" s="27">
        <f t="shared" si="35"/>
        <v>11155.390625</v>
      </c>
    </row>
    <row r="82" spans="1:11">
      <c r="A82" s="24">
        <f t="shared" si="32"/>
        <v>570</v>
      </c>
      <c r="B82" s="25">
        <f t="shared" si="31"/>
        <v>3567.490234375</v>
      </c>
      <c r="C82" s="26">
        <f t="shared" si="35"/>
        <v>3563.953125</v>
      </c>
      <c r="D82" s="26">
        <f t="shared" si="35"/>
        <v>3611.953125</v>
      </c>
      <c r="E82" s="26">
        <f t="shared" si="35"/>
        <v>3702.318359375</v>
      </c>
      <c r="F82" s="26">
        <f t="shared" si="35"/>
        <v>4174.83203125</v>
      </c>
      <c r="G82" s="26">
        <f t="shared" si="35"/>
        <v>4038.44140625</v>
      </c>
      <c r="H82" s="26">
        <f t="shared" si="35"/>
        <v>3934.5859375</v>
      </c>
      <c r="I82" s="26">
        <f t="shared" si="35"/>
        <v>850</v>
      </c>
      <c r="J82" s="26">
        <f t="shared" si="35"/>
        <v>850</v>
      </c>
      <c r="K82" s="27">
        <f t="shared" si="35"/>
        <v>11317.451171875</v>
      </c>
    </row>
    <row r="83" spans="1:11">
      <c r="A83" s="24">
        <f t="shared" si="32"/>
        <v>580</v>
      </c>
      <c r="B83" s="25">
        <f t="shared" si="31"/>
        <v>3639.90234375</v>
      </c>
      <c r="C83" s="26">
        <f t="shared" si="35"/>
        <v>3631.53125</v>
      </c>
      <c r="D83" s="26">
        <f t="shared" si="35"/>
        <v>3679.53125</v>
      </c>
      <c r="E83" s="26">
        <f t="shared" si="35"/>
        <v>3764.18359375</v>
      </c>
      <c r="F83" s="26">
        <f t="shared" si="35"/>
        <v>4250.3203125</v>
      </c>
      <c r="G83" s="26">
        <f t="shared" si="35"/>
        <v>4110.4140625</v>
      </c>
      <c r="H83" s="26">
        <f t="shared" si="35"/>
        <v>3989.859375</v>
      </c>
      <c r="I83" s="26">
        <f t="shared" si="35"/>
        <v>900</v>
      </c>
      <c r="J83" s="26">
        <f t="shared" si="35"/>
        <v>900</v>
      </c>
      <c r="K83" s="27">
        <f t="shared" si="35"/>
        <v>11479.51171875</v>
      </c>
    </row>
    <row r="84" spans="1:11">
      <c r="A84" s="24">
        <f t="shared" si="32"/>
        <v>590</v>
      </c>
      <c r="B84" s="25">
        <f t="shared" si="31"/>
        <v>3712.314453125</v>
      </c>
      <c r="C84" s="26">
        <f t="shared" si="35"/>
        <v>3699.109375</v>
      </c>
      <c r="D84" s="26">
        <f t="shared" si="35"/>
        <v>3747.109375</v>
      </c>
      <c r="E84" s="26">
        <f t="shared" si="35"/>
        <v>3826.048828125</v>
      </c>
      <c r="F84" s="26">
        <f t="shared" si="35"/>
        <v>4325.80859375</v>
      </c>
      <c r="G84" s="26">
        <f t="shared" si="35"/>
        <v>4182.38671875</v>
      </c>
      <c r="H84" s="26">
        <f t="shared" si="35"/>
        <v>4045.1328125</v>
      </c>
      <c r="I84" s="26">
        <f t="shared" si="35"/>
        <v>950</v>
      </c>
      <c r="J84" s="26">
        <f t="shared" si="35"/>
        <v>950</v>
      </c>
      <c r="K84" s="27">
        <f t="shared" si="35"/>
        <v>11641.572265625</v>
      </c>
    </row>
    <row r="85" spans="1:11">
      <c r="A85" s="24">
        <f t="shared" si="32"/>
        <v>600</v>
      </c>
      <c r="B85" s="25">
        <f t="shared" si="31"/>
        <v>3784.7265625</v>
      </c>
      <c r="C85" s="26">
        <f t="shared" si="35"/>
        <v>3766.6875</v>
      </c>
      <c r="D85" s="26">
        <f t="shared" si="35"/>
        <v>3814.6875</v>
      </c>
      <c r="E85" s="26">
        <f t="shared" si="35"/>
        <v>3887.9140625</v>
      </c>
      <c r="F85" s="26">
        <f t="shared" si="35"/>
        <v>4401.296875</v>
      </c>
      <c r="G85" s="26">
        <f t="shared" si="35"/>
        <v>4254.359375</v>
      </c>
      <c r="H85" s="26">
        <f t="shared" si="35"/>
        <v>4100.40625</v>
      </c>
      <c r="I85" s="26">
        <f t="shared" si="35"/>
        <v>1000</v>
      </c>
      <c r="J85" s="26">
        <f t="shared" si="35"/>
        <v>1000</v>
      </c>
      <c r="K85" s="27">
        <f t="shared" si="35"/>
        <v>11803.6328125</v>
      </c>
    </row>
    <row r="86" spans="1:11">
      <c r="A86" s="24">
        <f t="shared" si="32"/>
        <v>610</v>
      </c>
      <c r="B86" s="25">
        <f t="shared" si="31"/>
        <v>3857.138671875</v>
      </c>
      <c r="C86" s="26">
        <f t="shared" si="35"/>
        <v>3834.265625</v>
      </c>
      <c r="D86" s="26">
        <f t="shared" si="35"/>
        <v>3882.265625</v>
      </c>
      <c r="E86" s="26">
        <f t="shared" si="35"/>
        <v>3949.779296875</v>
      </c>
      <c r="F86" s="26">
        <f t="shared" si="35"/>
        <v>4476.78515625</v>
      </c>
      <c r="G86" s="26">
        <f t="shared" si="35"/>
        <v>4326.33203125</v>
      </c>
      <c r="H86" s="26">
        <f t="shared" si="35"/>
        <v>4155.6796875</v>
      </c>
      <c r="I86" s="26">
        <f t="shared" si="35"/>
        <v>1050</v>
      </c>
      <c r="J86" s="26">
        <f t="shared" si="35"/>
        <v>1050</v>
      </c>
      <c r="K86" s="27">
        <f t="shared" si="35"/>
        <v>11965.693359375</v>
      </c>
    </row>
    <row r="87" spans="1:11">
      <c r="A87" s="24">
        <f t="shared" si="32"/>
        <v>620</v>
      </c>
      <c r="B87" s="25">
        <f t="shared" si="31"/>
        <v>3929.55078125</v>
      </c>
      <c r="C87" s="26">
        <f t="shared" si="35"/>
        <v>3901.84375</v>
      </c>
      <c r="D87" s="26">
        <f t="shared" si="35"/>
        <v>3949.84375</v>
      </c>
      <c r="E87" s="26">
        <f t="shared" si="35"/>
        <v>4011.64453125</v>
      </c>
      <c r="F87" s="26">
        <f t="shared" si="35"/>
        <v>4552.2734375</v>
      </c>
      <c r="G87" s="26">
        <f t="shared" si="35"/>
        <v>4398.3046875</v>
      </c>
      <c r="H87" s="26">
        <f t="shared" si="35"/>
        <v>4210.953125</v>
      </c>
      <c r="I87" s="26">
        <f t="shared" si="35"/>
        <v>1100</v>
      </c>
      <c r="J87" s="26">
        <f t="shared" si="35"/>
        <v>1100</v>
      </c>
      <c r="K87" s="27">
        <f t="shared" si="35"/>
        <v>12127.75390625</v>
      </c>
    </row>
    <row r="88" spans="1:11">
      <c r="A88" s="24">
        <f t="shared" si="32"/>
        <v>630</v>
      </c>
      <c r="B88" s="25">
        <f t="shared" si="31"/>
        <v>4001.962890625</v>
      </c>
      <c r="C88" s="26">
        <f t="shared" si="35"/>
        <v>3969.421875</v>
      </c>
      <c r="D88" s="26">
        <f t="shared" si="35"/>
        <v>4017.421875</v>
      </c>
      <c r="E88" s="26">
        <f t="shared" si="35"/>
        <v>4073.509765625</v>
      </c>
      <c r="F88" s="26">
        <f t="shared" si="35"/>
        <v>4627.76171875</v>
      </c>
      <c r="G88" s="26">
        <f t="shared" si="35"/>
        <v>4470.27734375</v>
      </c>
      <c r="H88" s="26">
        <f t="shared" si="35"/>
        <v>4266.2265625</v>
      </c>
      <c r="I88" s="26">
        <f t="shared" si="35"/>
        <v>1150</v>
      </c>
      <c r="J88" s="26">
        <f t="shared" si="35"/>
        <v>1150</v>
      </c>
      <c r="K88" s="27">
        <f t="shared" si="35"/>
        <v>12289.814453125</v>
      </c>
    </row>
    <row r="89" spans="1:11">
      <c r="A89" s="24">
        <f t="shared" si="32"/>
        <v>640</v>
      </c>
      <c r="B89" s="25">
        <f t="shared" si="31"/>
        <v>4074.375</v>
      </c>
      <c r="C89" s="26">
        <f t="shared" si="35"/>
        <v>4037</v>
      </c>
      <c r="D89" s="26">
        <f t="shared" si="35"/>
        <v>4085</v>
      </c>
      <c r="E89" s="26">
        <f t="shared" si="35"/>
        <v>4135.375</v>
      </c>
      <c r="F89" s="26">
        <f t="shared" si="35"/>
        <v>4703.25</v>
      </c>
      <c r="G89" s="26">
        <f t="shared" si="35"/>
        <v>4542.25</v>
      </c>
      <c r="H89" s="26">
        <f t="shared" si="35"/>
        <v>4321.5</v>
      </c>
      <c r="I89" s="26">
        <f t="shared" si="35"/>
        <v>1200</v>
      </c>
      <c r="J89" s="26">
        <f t="shared" si="35"/>
        <v>1200</v>
      </c>
      <c r="K89" s="27">
        <f t="shared" si="35"/>
        <v>12451.875</v>
      </c>
    </row>
    <row r="90" spans="1:11">
      <c r="A90" s="24">
        <f t="shared" si="32"/>
        <v>650</v>
      </c>
      <c r="B90" s="25">
        <f t="shared" ref="B90:E125" si="36">IF($A90&lt;=$B$2, VLOOKUP(B$24,$A$9:$U$21,12,FALSE)*5*$A90+ VLOOKUP(B$24,$A$9:$U$21,13,FALSE)+$M$5, IF(AND($A90&gt;$B$2, $A90&lt;=$B$3),VLOOKUP(B$24,$A$9:$U$21,14,FALSE)*5*$A90+ VLOOKUP(B$24,$A$9:$U$21,15,FALSE)+$M$5, IF(AND($A90&gt;$B$3, $A90&lt;=$B$4),VLOOKUP(B$24,$A$9:$U$21,16,FALSE)*5*$A90+ VLOOKUP(B$24,$A$9:$U$21,17,FALSE)+$M$5,IF(AND($A90&gt;$B$4, $A90&lt;=$B$5),VLOOKUP(B$24,$A$9:$U$21,18,FALSE)*5*$A90+ VLOOKUP(B$24,$A$9:$U$21,19,FALSE)+$M$5, VLOOKUP(B$24,$A$9:$U$21,20,FALSE)*5*$A90+ VLOOKUP(B$24,$A$9:$U$21,21,FALSE)+$M$5))))</f>
        <v>4146.787109375</v>
      </c>
      <c r="C90" s="26">
        <f t="shared" si="35"/>
        <v>4104.578125</v>
      </c>
      <c r="D90" s="26">
        <f t="shared" si="35"/>
        <v>4152.578125</v>
      </c>
      <c r="E90" s="26">
        <f t="shared" si="35"/>
        <v>4197.240234375</v>
      </c>
      <c r="F90" s="26">
        <f t="shared" si="35"/>
        <v>4778.73828125</v>
      </c>
      <c r="G90" s="26">
        <f t="shared" si="35"/>
        <v>4614.22265625</v>
      </c>
      <c r="H90" s="26">
        <f t="shared" si="35"/>
        <v>4376.7734375</v>
      </c>
      <c r="I90" s="26">
        <f t="shared" si="35"/>
        <v>1250</v>
      </c>
      <c r="J90" s="26">
        <f t="shared" si="35"/>
        <v>1250</v>
      </c>
      <c r="K90" s="27">
        <f t="shared" si="35"/>
        <v>12613.935546875</v>
      </c>
    </row>
    <row r="91" spans="1:11">
      <c r="A91" s="24">
        <f t="shared" ref="A91:A125" si="37">A90+10</f>
        <v>660</v>
      </c>
      <c r="B91" s="25">
        <f t="shared" si="36"/>
        <v>4219.19921875</v>
      </c>
      <c r="C91" s="26">
        <f t="shared" si="35"/>
        <v>4172.15625</v>
      </c>
      <c r="D91" s="26">
        <f t="shared" si="35"/>
        <v>4220.15625</v>
      </c>
      <c r="E91" s="26">
        <f t="shared" si="35"/>
        <v>4259.10546875</v>
      </c>
      <c r="F91" s="26">
        <f t="shared" si="35"/>
        <v>4854.2265625</v>
      </c>
      <c r="G91" s="26">
        <f t="shared" si="35"/>
        <v>4686.1953125</v>
      </c>
      <c r="H91" s="26">
        <f t="shared" si="35"/>
        <v>4432.046875</v>
      </c>
      <c r="I91" s="26">
        <f t="shared" si="35"/>
        <v>1300</v>
      </c>
      <c r="J91" s="26">
        <f t="shared" si="35"/>
        <v>1300</v>
      </c>
      <c r="K91" s="27">
        <f t="shared" si="35"/>
        <v>12775.99609375</v>
      </c>
    </row>
    <row r="92" spans="1:11">
      <c r="A92" s="24">
        <f t="shared" si="37"/>
        <v>670</v>
      </c>
      <c r="B92" s="25">
        <f t="shared" si="36"/>
        <v>4291.611328125</v>
      </c>
      <c r="C92" s="26">
        <f t="shared" si="35"/>
        <v>4239.734375</v>
      </c>
      <c r="D92" s="26">
        <f t="shared" si="35"/>
        <v>4287.734375</v>
      </c>
      <c r="E92" s="26">
        <f t="shared" si="35"/>
        <v>4320.970703125</v>
      </c>
      <c r="F92" s="26">
        <f t="shared" si="35"/>
        <v>4929.71484375</v>
      </c>
      <c r="G92" s="26">
        <f t="shared" si="35"/>
        <v>4758.16796875</v>
      </c>
      <c r="H92" s="26">
        <f t="shared" si="35"/>
        <v>4487.3203125</v>
      </c>
      <c r="I92" s="26">
        <f t="shared" si="35"/>
        <v>1350</v>
      </c>
      <c r="J92" s="26">
        <f t="shared" si="35"/>
        <v>1350</v>
      </c>
      <c r="K92" s="27">
        <f t="shared" si="35"/>
        <v>12938.056640625</v>
      </c>
    </row>
    <row r="93" spans="1:11">
      <c r="A93" s="24">
        <f t="shared" si="37"/>
        <v>680</v>
      </c>
      <c r="B93" s="25">
        <f t="shared" si="36"/>
        <v>4364.0234375</v>
      </c>
      <c r="C93" s="26">
        <f t="shared" si="35"/>
        <v>4307.3125</v>
      </c>
      <c r="D93" s="26">
        <f t="shared" si="35"/>
        <v>4355.3125</v>
      </c>
      <c r="E93" s="26">
        <f t="shared" si="35"/>
        <v>4382.8359375</v>
      </c>
      <c r="F93" s="26">
        <f t="shared" si="35"/>
        <v>5005.203125</v>
      </c>
      <c r="G93" s="26">
        <f t="shared" si="35"/>
        <v>4830.140625</v>
      </c>
      <c r="H93" s="26">
        <f t="shared" si="35"/>
        <v>4542.59375</v>
      </c>
      <c r="I93" s="26">
        <f t="shared" si="35"/>
        <v>1400</v>
      </c>
      <c r="J93" s="26">
        <f t="shared" si="35"/>
        <v>1400</v>
      </c>
      <c r="K93" s="27">
        <f t="shared" si="35"/>
        <v>13100.1171875</v>
      </c>
    </row>
    <row r="94" spans="1:11">
      <c r="A94" s="24">
        <f t="shared" si="37"/>
        <v>690</v>
      </c>
      <c r="B94" s="25">
        <f t="shared" si="36"/>
        <v>4436.435546875</v>
      </c>
      <c r="C94" s="26">
        <f t="shared" si="35"/>
        <v>4374.890625</v>
      </c>
      <c r="D94" s="26">
        <f t="shared" si="35"/>
        <v>4422.890625</v>
      </c>
      <c r="E94" s="26">
        <f t="shared" si="35"/>
        <v>4444.701171875</v>
      </c>
      <c r="F94" s="26">
        <f t="shared" si="35"/>
        <v>5080.69140625</v>
      </c>
      <c r="G94" s="26">
        <f t="shared" si="35"/>
        <v>4902.11328125</v>
      </c>
      <c r="H94" s="26">
        <f t="shared" si="35"/>
        <v>4597.8671875</v>
      </c>
      <c r="I94" s="26">
        <f t="shared" si="35"/>
        <v>1450</v>
      </c>
      <c r="J94" s="26">
        <f t="shared" si="35"/>
        <v>1450</v>
      </c>
      <c r="K94" s="27">
        <f t="shared" si="35"/>
        <v>13262.177734375</v>
      </c>
    </row>
    <row r="95" spans="1:11">
      <c r="A95" s="24">
        <f t="shared" si="37"/>
        <v>700</v>
      </c>
      <c r="B95" s="25">
        <f t="shared" si="36"/>
        <v>4508.84765625</v>
      </c>
      <c r="C95" s="26">
        <f t="shared" si="35"/>
        <v>4442.46875</v>
      </c>
      <c r="D95" s="26">
        <f t="shared" si="35"/>
        <v>4490.46875</v>
      </c>
      <c r="E95" s="26">
        <f t="shared" si="35"/>
        <v>4506.56640625</v>
      </c>
      <c r="F95" s="26">
        <f t="shared" si="35"/>
        <v>5156.1796875</v>
      </c>
      <c r="G95" s="26">
        <f t="shared" si="35"/>
        <v>4974.0859375</v>
      </c>
      <c r="H95" s="26">
        <f t="shared" si="35"/>
        <v>4653.140625</v>
      </c>
      <c r="I95" s="26">
        <f t="shared" si="35"/>
        <v>1500</v>
      </c>
      <c r="J95" s="26">
        <f t="shared" si="35"/>
        <v>1500</v>
      </c>
      <c r="K95" s="27">
        <f t="shared" si="35"/>
        <v>13424.23828125</v>
      </c>
    </row>
    <row r="96" spans="1:11">
      <c r="A96" s="24">
        <f t="shared" si="37"/>
        <v>710</v>
      </c>
      <c r="B96" s="25">
        <f t="shared" si="36"/>
        <v>4581.259765625</v>
      </c>
      <c r="C96" s="26">
        <f t="shared" si="35"/>
        <v>4510.046875</v>
      </c>
      <c r="D96" s="26">
        <f t="shared" si="35"/>
        <v>4558.046875</v>
      </c>
      <c r="E96" s="26">
        <f t="shared" si="35"/>
        <v>4568.431640625</v>
      </c>
      <c r="F96" s="26">
        <f t="shared" si="35"/>
        <v>5231.66796875</v>
      </c>
      <c r="G96" s="26">
        <f t="shared" si="35"/>
        <v>5046.05859375</v>
      </c>
      <c r="H96" s="26">
        <f t="shared" si="35"/>
        <v>4708.4140625</v>
      </c>
      <c r="I96" s="26">
        <f t="shared" si="35"/>
        <v>1550</v>
      </c>
      <c r="J96" s="26">
        <f t="shared" si="35"/>
        <v>1550</v>
      </c>
      <c r="K96" s="27">
        <f t="shared" si="35"/>
        <v>13586.298828125</v>
      </c>
    </row>
    <row r="97" spans="1:30">
      <c r="A97" s="24">
        <f t="shared" si="37"/>
        <v>720</v>
      </c>
      <c r="B97" s="25">
        <f t="shared" si="36"/>
        <v>4653.671875</v>
      </c>
      <c r="C97" s="26">
        <f t="shared" si="35"/>
        <v>4577.625</v>
      </c>
      <c r="D97" s="26">
        <f t="shared" si="35"/>
        <v>4625.625</v>
      </c>
      <c r="E97" s="26">
        <f t="shared" si="35"/>
        <v>4630.296875</v>
      </c>
      <c r="F97" s="26">
        <f t="shared" si="35"/>
        <v>5307.15625</v>
      </c>
      <c r="G97" s="26">
        <f t="shared" si="35"/>
        <v>5118.03125</v>
      </c>
      <c r="H97" s="26">
        <f t="shared" si="35"/>
        <v>4763.6875</v>
      </c>
      <c r="I97" s="26">
        <f t="shared" si="35"/>
        <v>1600</v>
      </c>
      <c r="J97" s="26">
        <f t="shared" si="35"/>
        <v>1600</v>
      </c>
      <c r="K97" s="27">
        <f t="shared" si="35"/>
        <v>13748.359375</v>
      </c>
    </row>
    <row r="98" spans="1:30">
      <c r="A98" s="24">
        <f t="shared" si="37"/>
        <v>730</v>
      </c>
      <c r="B98" s="25">
        <f t="shared" si="36"/>
        <v>4726.083984375</v>
      </c>
      <c r="C98" s="26">
        <f t="shared" si="35"/>
        <v>4645.203125</v>
      </c>
      <c r="D98" s="26">
        <f t="shared" si="35"/>
        <v>4693.203125</v>
      </c>
      <c r="E98" s="26">
        <f t="shared" si="35"/>
        <v>4692.162109375</v>
      </c>
      <c r="F98" s="26">
        <f t="shared" si="35"/>
        <v>5382.64453125</v>
      </c>
      <c r="G98" s="26">
        <f t="shared" si="35"/>
        <v>5190.00390625</v>
      </c>
      <c r="H98" s="26">
        <f t="shared" si="35"/>
        <v>4818.9609375</v>
      </c>
      <c r="I98" s="26">
        <f t="shared" si="35"/>
        <v>1650</v>
      </c>
      <c r="J98" s="26">
        <f t="shared" si="35"/>
        <v>1650</v>
      </c>
      <c r="K98" s="27">
        <f t="shared" si="35"/>
        <v>13910.419921875</v>
      </c>
    </row>
    <row r="99" spans="1:30">
      <c r="A99" s="24">
        <f t="shared" si="37"/>
        <v>740</v>
      </c>
      <c r="B99" s="25">
        <f t="shared" si="36"/>
        <v>4798.49609375</v>
      </c>
      <c r="C99" s="26">
        <f t="shared" si="35"/>
        <v>4712.78125</v>
      </c>
      <c r="D99" s="26">
        <f t="shared" si="35"/>
        <v>4760.78125</v>
      </c>
      <c r="E99" s="26">
        <f t="shared" si="35"/>
        <v>4754.02734375</v>
      </c>
      <c r="F99" s="26">
        <f t="shared" si="35"/>
        <v>5458.1328125</v>
      </c>
      <c r="G99" s="26">
        <f t="shared" si="35"/>
        <v>5261.9765625</v>
      </c>
      <c r="H99" s="26">
        <f t="shared" si="35"/>
        <v>4874.234375</v>
      </c>
      <c r="I99" s="26">
        <f t="shared" si="35"/>
        <v>1700</v>
      </c>
      <c r="J99" s="26">
        <f t="shared" si="35"/>
        <v>1700</v>
      </c>
      <c r="K99" s="27">
        <f t="shared" si="35"/>
        <v>14072.48046875</v>
      </c>
    </row>
    <row r="100" spans="1:30">
      <c r="A100" s="24">
        <f t="shared" si="37"/>
        <v>750</v>
      </c>
      <c r="B100" s="25">
        <f t="shared" si="36"/>
        <v>4870.908203125</v>
      </c>
      <c r="C100" s="26">
        <f t="shared" si="35"/>
        <v>4780.359375</v>
      </c>
      <c r="D100" s="26">
        <f t="shared" si="35"/>
        <v>4828.359375</v>
      </c>
      <c r="E100" s="26">
        <f t="shared" si="35"/>
        <v>4815.892578125</v>
      </c>
      <c r="F100" s="26">
        <f t="shared" si="35"/>
        <v>5533.62109375</v>
      </c>
      <c r="G100" s="26">
        <f t="shared" si="35"/>
        <v>5333.94921875</v>
      </c>
      <c r="H100" s="26">
        <f t="shared" si="35"/>
        <v>4929.5078125</v>
      </c>
      <c r="I100" s="26">
        <f t="shared" si="35"/>
        <v>1750</v>
      </c>
      <c r="J100" s="26">
        <f t="shared" si="35"/>
        <v>1750</v>
      </c>
      <c r="K100" s="27">
        <f t="shared" si="35"/>
        <v>14234.541015625</v>
      </c>
    </row>
    <row r="101" spans="1:30">
      <c r="A101" s="24">
        <f t="shared" si="37"/>
        <v>760</v>
      </c>
      <c r="B101" s="25">
        <f t="shared" si="36"/>
        <v>4982.3125</v>
      </c>
      <c r="C101" s="26">
        <f t="shared" si="35"/>
        <v>4985.109375</v>
      </c>
      <c r="D101" s="26">
        <f t="shared" si="35"/>
        <v>4998.3125</v>
      </c>
      <c r="E101" s="26">
        <f t="shared" si="35"/>
        <v>4877.7578125</v>
      </c>
      <c r="F101" s="26">
        <f t="shared" si="35"/>
        <v>5424.8828125</v>
      </c>
      <c r="G101" s="26">
        <f t="shared" si="35"/>
        <v>5416.4921875</v>
      </c>
      <c r="H101" s="26">
        <f t="shared" si="35"/>
        <v>5450.9609375</v>
      </c>
      <c r="I101" s="26">
        <f t="shared" si="35"/>
        <v>1800</v>
      </c>
      <c r="J101" s="26">
        <f t="shared" si="35"/>
        <v>1800</v>
      </c>
      <c r="K101" s="27">
        <f t="shared" si="35"/>
        <v>14396.6015625</v>
      </c>
    </row>
    <row r="102" spans="1:30">
      <c r="A102" s="24">
        <f t="shared" si="37"/>
        <v>770</v>
      </c>
      <c r="B102" s="25">
        <f t="shared" si="36"/>
        <v>5056.921875</v>
      </c>
      <c r="C102" s="26">
        <f t="shared" si="35"/>
        <v>5060.59765625</v>
      </c>
      <c r="D102" s="26">
        <f t="shared" si="35"/>
        <v>5072.921875</v>
      </c>
      <c r="E102" s="26">
        <f t="shared" si="35"/>
        <v>4939.623046875</v>
      </c>
      <c r="F102" s="26">
        <f t="shared" si="35"/>
        <v>5507.841796875</v>
      </c>
      <c r="G102" s="26">
        <f t="shared" si="35"/>
        <v>5496.814453125</v>
      </c>
      <c r="H102" s="26">
        <f t="shared" si="35"/>
        <v>5511.947265625</v>
      </c>
      <c r="I102" s="26">
        <f t="shared" si="35"/>
        <v>1850</v>
      </c>
      <c r="J102" s="26">
        <f t="shared" si="35"/>
        <v>1850</v>
      </c>
      <c r="K102" s="27">
        <f t="shared" si="35"/>
        <v>14558.662109375</v>
      </c>
      <c r="N102" s="97"/>
    </row>
    <row r="103" spans="1:30">
      <c r="A103" s="24">
        <f t="shared" si="37"/>
        <v>780</v>
      </c>
      <c r="B103" s="25">
        <f t="shared" si="36"/>
        <v>5131.53125</v>
      </c>
      <c r="C103" s="26">
        <f t="shared" si="35"/>
        <v>5136.0859375</v>
      </c>
      <c r="D103" s="26">
        <f t="shared" si="35"/>
        <v>5147.53125</v>
      </c>
      <c r="E103" s="26">
        <f t="shared" si="35"/>
        <v>5001.48828125</v>
      </c>
      <c r="F103" s="26">
        <f t="shared" si="35"/>
        <v>5590.80078125</v>
      </c>
      <c r="G103" s="26">
        <f t="shared" si="35"/>
        <v>5577.13671875</v>
      </c>
      <c r="H103" s="26">
        <f t="shared" si="35"/>
        <v>5572.93359375</v>
      </c>
      <c r="I103" s="26">
        <f t="shared" si="35"/>
        <v>1900</v>
      </c>
      <c r="J103" s="26">
        <f t="shared" si="35"/>
        <v>1900</v>
      </c>
      <c r="K103" s="27">
        <f t="shared" si="35"/>
        <v>14720.72265625</v>
      </c>
      <c r="N103" s="97"/>
    </row>
    <row r="104" spans="1:30">
      <c r="A104" s="24">
        <f t="shared" si="37"/>
        <v>790</v>
      </c>
      <c r="B104" s="25">
        <f t="shared" si="36"/>
        <v>5206.140625</v>
      </c>
      <c r="C104" s="26">
        <f t="shared" si="35"/>
        <v>5211.57421875</v>
      </c>
      <c r="D104" s="26">
        <f t="shared" si="35"/>
        <v>5222.140625</v>
      </c>
      <c r="E104" s="26">
        <f t="shared" si="35"/>
        <v>5063.353515625</v>
      </c>
      <c r="F104" s="26">
        <f t="shared" si="35"/>
        <v>5673.759765625</v>
      </c>
      <c r="G104" s="26">
        <f t="shared" si="35"/>
        <v>5657.458984375</v>
      </c>
      <c r="H104" s="26">
        <f t="shared" si="35"/>
        <v>5633.919921875</v>
      </c>
      <c r="I104" s="26">
        <f t="shared" si="35"/>
        <v>1950</v>
      </c>
      <c r="J104" s="26">
        <f t="shared" si="35"/>
        <v>1950</v>
      </c>
      <c r="K104" s="27">
        <f t="shared" si="35"/>
        <v>14882.783203125</v>
      </c>
      <c r="N104" s="97"/>
      <c r="AD104" s="96"/>
    </row>
    <row r="105" spans="1:30">
      <c r="A105" s="24">
        <f t="shared" si="37"/>
        <v>800</v>
      </c>
      <c r="B105" s="25">
        <f t="shared" si="36"/>
        <v>5280.75</v>
      </c>
      <c r="C105" s="26">
        <f t="shared" si="35"/>
        <v>5287.0625</v>
      </c>
      <c r="D105" s="26">
        <f t="shared" si="35"/>
        <v>5296.75</v>
      </c>
      <c r="E105" s="26">
        <f t="shared" si="35"/>
        <v>5125.21875</v>
      </c>
      <c r="F105" s="26">
        <f t="shared" si="35"/>
        <v>5756.71875</v>
      </c>
      <c r="G105" s="26">
        <f t="shared" si="35"/>
        <v>5737.78125</v>
      </c>
      <c r="H105" s="26">
        <f t="shared" si="35"/>
        <v>5694.90625</v>
      </c>
      <c r="I105" s="26">
        <f t="shared" si="35"/>
        <v>2000</v>
      </c>
      <c r="J105" s="26">
        <f t="shared" si="35"/>
        <v>2000</v>
      </c>
      <c r="K105" s="27">
        <f t="shared" si="35"/>
        <v>15044.84375</v>
      </c>
      <c r="N105" s="97"/>
      <c r="AD105" s="96"/>
    </row>
    <row r="106" spans="1:30">
      <c r="A106" s="24">
        <f t="shared" si="37"/>
        <v>810</v>
      </c>
      <c r="B106" s="25">
        <f t="shared" si="36"/>
        <v>5355.359375</v>
      </c>
      <c r="C106" s="26">
        <f t="shared" si="35"/>
        <v>5362.55078125</v>
      </c>
      <c r="D106" s="26">
        <f t="shared" si="35"/>
        <v>5371.359375</v>
      </c>
      <c r="E106" s="26">
        <f t="shared" si="35"/>
        <v>5187.083984375</v>
      </c>
      <c r="F106" s="26">
        <f t="shared" si="35"/>
        <v>5839.677734375</v>
      </c>
      <c r="G106" s="26">
        <f t="shared" si="35"/>
        <v>5818.103515625</v>
      </c>
      <c r="H106" s="26">
        <f t="shared" si="35"/>
        <v>5755.892578125</v>
      </c>
      <c r="I106" s="26">
        <f t="shared" si="35"/>
        <v>2050</v>
      </c>
      <c r="J106" s="26">
        <f t="shared" si="35"/>
        <v>2050</v>
      </c>
      <c r="K106" s="27">
        <f t="shared" si="35"/>
        <v>15206.904296875</v>
      </c>
      <c r="N106" s="97"/>
      <c r="AD106" s="96"/>
    </row>
    <row r="107" spans="1:30">
      <c r="A107" s="24">
        <f t="shared" si="37"/>
        <v>820</v>
      </c>
      <c r="B107" s="25">
        <f t="shared" si="36"/>
        <v>5429.96875</v>
      </c>
      <c r="C107" s="26">
        <f t="shared" si="35"/>
        <v>5438.0390625</v>
      </c>
      <c r="D107" s="26">
        <f t="shared" si="35"/>
        <v>5445.96875</v>
      </c>
      <c r="E107" s="26">
        <f t="shared" si="35"/>
        <v>5248.94921875</v>
      </c>
      <c r="F107" s="26">
        <f t="shared" si="35"/>
        <v>5922.63671875</v>
      </c>
      <c r="G107" s="26">
        <f t="shared" si="35"/>
        <v>5898.42578125</v>
      </c>
      <c r="H107" s="26">
        <f t="shared" si="35"/>
        <v>5816.87890625</v>
      </c>
      <c r="I107" s="26">
        <f t="shared" si="35"/>
        <v>2100</v>
      </c>
      <c r="J107" s="26">
        <f t="shared" si="35"/>
        <v>2100</v>
      </c>
      <c r="K107" s="27">
        <f t="shared" si="35"/>
        <v>15368.96484375</v>
      </c>
      <c r="N107" s="97"/>
      <c r="AD107" s="96"/>
    </row>
    <row r="108" spans="1:30">
      <c r="A108" s="24">
        <f t="shared" si="37"/>
        <v>830</v>
      </c>
      <c r="B108" s="25">
        <f t="shared" si="36"/>
        <v>5504.578125</v>
      </c>
      <c r="C108" s="26">
        <f t="shared" si="35"/>
        <v>5513.52734375</v>
      </c>
      <c r="D108" s="26">
        <f t="shared" si="35"/>
        <v>5520.578125</v>
      </c>
      <c r="E108" s="26">
        <f t="shared" si="35"/>
        <v>5310.814453125</v>
      </c>
      <c r="F108" s="26">
        <f t="shared" ref="F108:K125" si="38">IF($A108&lt;=$B$2, VLOOKUP(F$24,$A$9:$U$21,12,FALSE)*5*$A108+ VLOOKUP(F$24,$A$9:$U$21,13,FALSE)+$M$5, IF(AND($A108&gt;$B$2, $A108&lt;=$B$3),VLOOKUP(F$24,$A$9:$U$21,14,FALSE)*5*$A108+ VLOOKUP(F$24,$A$9:$U$21,15,FALSE)+$M$5, IF(AND($A108&gt;$B$3, $A108&lt;=$B$4),VLOOKUP(F$24,$A$9:$U$21,16,FALSE)*5*$A108+ VLOOKUP(F$24,$A$9:$U$21,17,FALSE)+$M$5,IF(AND($A108&gt;$B$4, $A108&lt;=$B$5),VLOOKUP(F$24,$A$9:$U$21,18,FALSE)*5*$A108+ VLOOKUP(F$24,$A$9:$U$21,19,FALSE)+$M$5, VLOOKUP(F$24,$A$9:$U$21,20,FALSE)*5*$A108+ VLOOKUP(F$24,$A$9:$U$21,21,FALSE)+$M$5))))</f>
        <v>6005.595703125</v>
      </c>
      <c r="G108" s="26">
        <f t="shared" si="38"/>
        <v>5978.748046875</v>
      </c>
      <c r="H108" s="26">
        <f t="shared" si="38"/>
        <v>5877.865234375</v>
      </c>
      <c r="I108" s="26">
        <f t="shared" si="38"/>
        <v>2150</v>
      </c>
      <c r="J108" s="26">
        <f t="shared" si="38"/>
        <v>2150</v>
      </c>
      <c r="K108" s="27">
        <f t="shared" si="38"/>
        <v>15531.025390625</v>
      </c>
      <c r="N108" s="97"/>
      <c r="AD108" s="96"/>
    </row>
    <row r="109" spans="1:30">
      <c r="A109" s="24">
        <f t="shared" si="37"/>
        <v>840</v>
      </c>
      <c r="B109" s="25">
        <f t="shared" si="36"/>
        <v>5579.1875</v>
      </c>
      <c r="C109" s="26">
        <f t="shared" si="36"/>
        <v>5589.015625</v>
      </c>
      <c r="D109" s="26">
        <f t="shared" si="36"/>
        <v>5595.1875</v>
      </c>
      <c r="E109" s="26">
        <f t="shared" si="36"/>
        <v>5372.6796875</v>
      </c>
      <c r="F109" s="26">
        <f t="shared" si="38"/>
        <v>6088.5546875</v>
      </c>
      <c r="G109" s="26">
        <f t="shared" si="38"/>
        <v>6059.0703125</v>
      </c>
      <c r="H109" s="26">
        <f t="shared" si="38"/>
        <v>5938.8515625</v>
      </c>
      <c r="I109" s="26">
        <f t="shared" si="38"/>
        <v>2200</v>
      </c>
      <c r="J109" s="26">
        <f t="shared" si="38"/>
        <v>2200</v>
      </c>
      <c r="K109" s="27">
        <f t="shared" si="38"/>
        <v>15693.0859375</v>
      </c>
      <c r="N109" s="97"/>
      <c r="AD109" s="96"/>
    </row>
    <row r="110" spans="1:30">
      <c r="A110" s="24">
        <f t="shared" si="37"/>
        <v>850</v>
      </c>
      <c r="B110" s="25">
        <f t="shared" si="36"/>
        <v>5653.796875</v>
      </c>
      <c r="C110" s="26">
        <f t="shared" si="36"/>
        <v>5664.50390625</v>
      </c>
      <c r="D110" s="26">
        <f t="shared" si="36"/>
        <v>5669.796875</v>
      </c>
      <c r="E110" s="26">
        <f t="shared" si="36"/>
        <v>5434.544921875</v>
      </c>
      <c r="F110" s="26">
        <f t="shared" si="38"/>
        <v>6171.513671875</v>
      </c>
      <c r="G110" s="26">
        <f t="shared" si="38"/>
        <v>6139.392578125</v>
      </c>
      <c r="H110" s="26">
        <f t="shared" si="38"/>
        <v>5999.837890625</v>
      </c>
      <c r="I110" s="26">
        <f t="shared" si="38"/>
        <v>2250</v>
      </c>
      <c r="J110" s="26">
        <f t="shared" si="38"/>
        <v>2250</v>
      </c>
      <c r="K110" s="27">
        <f t="shared" si="38"/>
        <v>15855.146484375</v>
      </c>
      <c r="N110" s="97"/>
      <c r="AD110" s="96"/>
    </row>
    <row r="111" spans="1:30">
      <c r="A111" s="24">
        <f t="shared" si="37"/>
        <v>860</v>
      </c>
      <c r="B111" s="25">
        <f t="shared" si="36"/>
        <v>5728.40625</v>
      </c>
      <c r="C111" s="26">
        <f t="shared" si="36"/>
        <v>5739.9921875</v>
      </c>
      <c r="D111" s="26">
        <f t="shared" si="36"/>
        <v>5744.40625</v>
      </c>
      <c r="E111" s="26">
        <f t="shared" si="36"/>
        <v>5496.41015625</v>
      </c>
      <c r="F111" s="26">
        <f t="shared" si="38"/>
        <v>6254.47265625</v>
      </c>
      <c r="G111" s="26">
        <f t="shared" si="38"/>
        <v>6219.71484375</v>
      </c>
      <c r="H111" s="26">
        <f t="shared" si="38"/>
        <v>6060.82421875</v>
      </c>
      <c r="I111" s="26">
        <f t="shared" si="38"/>
        <v>2300</v>
      </c>
      <c r="J111" s="26">
        <f t="shared" si="38"/>
        <v>2300</v>
      </c>
      <c r="K111" s="27">
        <f t="shared" si="38"/>
        <v>16017.20703125</v>
      </c>
      <c r="N111" s="97"/>
      <c r="AD111" s="96"/>
    </row>
    <row r="112" spans="1:30">
      <c r="A112" s="24">
        <f t="shared" si="37"/>
        <v>870</v>
      </c>
      <c r="B112" s="25">
        <f t="shared" si="36"/>
        <v>5803.015625</v>
      </c>
      <c r="C112" s="26">
        <f t="shared" si="36"/>
        <v>5815.48046875</v>
      </c>
      <c r="D112" s="26">
        <f t="shared" si="36"/>
        <v>5819.015625</v>
      </c>
      <c r="E112" s="26">
        <f t="shared" si="36"/>
        <v>5558.275390625</v>
      </c>
      <c r="F112" s="26">
        <f t="shared" si="38"/>
        <v>6337.431640625</v>
      </c>
      <c r="G112" s="26">
        <f t="shared" si="38"/>
        <v>6300.037109375</v>
      </c>
      <c r="H112" s="26">
        <f t="shared" si="38"/>
        <v>6121.810546875</v>
      </c>
      <c r="I112" s="26">
        <f t="shared" si="38"/>
        <v>2350</v>
      </c>
      <c r="J112" s="26">
        <f t="shared" si="38"/>
        <v>2350</v>
      </c>
      <c r="K112" s="27">
        <f t="shared" si="38"/>
        <v>16179.267578125</v>
      </c>
      <c r="N112" s="97"/>
      <c r="AD112" s="96"/>
    </row>
    <row r="113" spans="1:30">
      <c r="A113" s="24">
        <f t="shared" si="37"/>
        <v>880</v>
      </c>
      <c r="B113" s="25">
        <f t="shared" si="36"/>
        <v>5877.625</v>
      </c>
      <c r="C113" s="26">
        <f t="shared" si="36"/>
        <v>5890.96875</v>
      </c>
      <c r="D113" s="26">
        <f t="shared" si="36"/>
        <v>5893.625</v>
      </c>
      <c r="E113" s="26">
        <f t="shared" si="36"/>
        <v>5620.140625</v>
      </c>
      <c r="F113" s="26">
        <f t="shared" si="38"/>
        <v>6420.390625</v>
      </c>
      <c r="G113" s="26">
        <f t="shared" si="38"/>
        <v>6380.359375</v>
      </c>
      <c r="H113" s="26">
        <f t="shared" si="38"/>
        <v>6182.796875</v>
      </c>
      <c r="I113" s="26">
        <f t="shared" si="38"/>
        <v>2400</v>
      </c>
      <c r="J113" s="26">
        <f t="shared" si="38"/>
        <v>2400</v>
      </c>
      <c r="K113" s="27">
        <f t="shared" si="38"/>
        <v>16341.328125</v>
      </c>
      <c r="N113" s="97"/>
      <c r="AD113" s="96"/>
    </row>
    <row r="114" spans="1:30">
      <c r="A114" s="24">
        <f t="shared" si="37"/>
        <v>890</v>
      </c>
      <c r="B114" s="25">
        <f t="shared" si="36"/>
        <v>5952.234375</v>
      </c>
      <c r="C114" s="26">
        <f t="shared" si="36"/>
        <v>5966.45703125</v>
      </c>
      <c r="D114" s="26">
        <f t="shared" si="36"/>
        <v>5968.234375</v>
      </c>
      <c r="E114" s="26">
        <f t="shared" si="36"/>
        <v>5682.005859375</v>
      </c>
      <c r="F114" s="26">
        <f t="shared" si="38"/>
        <v>6503.349609375</v>
      </c>
      <c r="G114" s="26">
        <f t="shared" si="38"/>
        <v>6460.681640625</v>
      </c>
      <c r="H114" s="26">
        <f t="shared" si="38"/>
        <v>6243.783203125</v>
      </c>
      <c r="I114" s="26">
        <f t="shared" si="38"/>
        <v>2450</v>
      </c>
      <c r="J114" s="26">
        <f t="shared" si="38"/>
        <v>2450</v>
      </c>
      <c r="K114" s="27">
        <f t="shared" si="38"/>
        <v>16503.388671875</v>
      </c>
      <c r="N114" s="97"/>
      <c r="AD114" s="96"/>
    </row>
    <row r="115" spans="1:30">
      <c r="A115" s="24">
        <f t="shared" si="37"/>
        <v>900</v>
      </c>
      <c r="B115" s="25">
        <f t="shared" si="36"/>
        <v>6026.84375</v>
      </c>
      <c r="C115" s="26">
        <f t="shared" si="36"/>
        <v>6041.9453125</v>
      </c>
      <c r="D115" s="26">
        <f t="shared" si="36"/>
        <v>6042.84375</v>
      </c>
      <c r="E115" s="26">
        <f t="shared" si="36"/>
        <v>5743.87109375</v>
      </c>
      <c r="F115" s="26">
        <f t="shared" si="38"/>
        <v>6586.30859375</v>
      </c>
      <c r="G115" s="26">
        <f t="shared" si="38"/>
        <v>6541.00390625</v>
      </c>
      <c r="H115" s="26">
        <f t="shared" si="38"/>
        <v>6304.76953125</v>
      </c>
      <c r="I115" s="26">
        <f t="shared" si="38"/>
        <v>2500</v>
      </c>
      <c r="J115" s="26">
        <f t="shared" si="38"/>
        <v>2500</v>
      </c>
      <c r="K115" s="27">
        <f t="shared" si="38"/>
        <v>16665.44921875</v>
      </c>
      <c r="N115" s="97"/>
      <c r="AD115" s="96"/>
    </row>
    <row r="116" spans="1:30">
      <c r="A116" s="24">
        <f t="shared" si="37"/>
        <v>910</v>
      </c>
      <c r="B116" s="25">
        <f t="shared" si="36"/>
        <v>6101.453125</v>
      </c>
      <c r="C116" s="26">
        <f t="shared" si="36"/>
        <v>6117.43359375</v>
      </c>
      <c r="D116" s="26">
        <f t="shared" si="36"/>
        <v>6117.453125</v>
      </c>
      <c r="E116" s="26">
        <f t="shared" si="36"/>
        <v>5805.736328125</v>
      </c>
      <c r="F116" s="26">
        <f t="shared" si="38"/>
        <v>6669.267578125</v>
      </c>
      <c r="G116" s="26">
        <f t="shared" si="38"/>
        <v>6621.326171875</v>
      </c>
      <c r="H116" s="26">
        <f t="shared" si="38"/>
        <v>6365.755859375</v>
      </c>
      <c r="I116" s="26">
        <f t="shared" si="38"/>
        <v>2550</v>
      </c>
      <c r="J116" s="26">
        <f t="shared" si="38"/>
        <v>2550</v>
      </c>
      <c r="K116" s="27">
        <f t="shared" si="38"/>
        <v>16827.509765625</v>
      </c>
      <c r="N116" s="97"/>
      <c r="AD116" s="96"/>
    </row>
    <row r="117" spans="1:30">
      <c r="A117" s="24">
        <f t="shared" si="37"/>
        <v>920</v>
      </c>
      <c r="B117" s="25">
        <f t="shared" si="36"/>
        <v>6176.0625</v>
      </c>
      <c r="C117" s="26">
        <f t="shared" si="36"/>
        <v>6192.921875</v>
      </c>
      <c r="D117" s="26">
        <f t="shared" si="36"/>
        <v>6192.0625</v>
      </c>
      <c r="E117" s="26">
        <f t="shared" si="36"/>
        <v>5867.6015625</v>
      </c>
      <c r="F117" s="26">
        <f t="shared" si="38"/>
        <v>6752.2265625</v>
      </c>
      <c r="G117" s="26">
        <f t="shared" si="38"/>
        <v>6701.6484375</v>
      </c>
      <c r="H117" s="26">
        <f t="shared" si="38"/>
        <v>6426.7421875</v>
      </c>
      <c r="I117" s="26">
        <f t="shared" si="38"/>
        <v>2600</v>
      </c>
      <c r="J117" s="26">
        <f t="shared" si="38"/>
        <v>2600</v>
      </c>
      <c r="K117" s="27">
        <f t="shared" si="38"/>
        <v>16989.5703125</v>
      </c>
      <c r="N117" s="97"/>
      <c r="AD117" s="96"/>
    </row>
    <row r="118" spans="1:30">
      <c r="A118" s="24">
        <f t="shared" si="37"/>
        <v>930</v>
      </c>
      <c r="B118" s="25">
        <f t="shared" si="36"/>
        <v>6250.671875</v>
      </c>
      <c r="C118" s="26">
        <f t="shared" si="36"/>
        <v>6268.41015625</v>
      </c>
      <c r="D118" s="26">
        <f t="shared" si="36"/>
        <v>6266.671875</v>
      </c>
      <c r="E118" s="26">
        <f t="shared" si="36"/>
        <v>5929.466796875</v>
      </c>
      <c r="F118" s="26">
        <f t="shared" si="38"/>
        <v>6835.185546875</v>
      </c>
      <c r="G118" s="26">
        <f t="shared" si="38"/>
        <v>6781.970703125</v>
      </c>
      <c r="H118" s="26">
        <f t="shared" si="38"/>
        <v>6487.728515625</v>
      </c>
      <c r="I118" s="26">
        <f t="shared" si="38"/>
        <v>2650</v>
      </c>
      <c r="J118" s="26">
        <f t="shared" si="38"/>
        <v>2650</v>
      </c>
      <c r="K118" s="27">
        <f t="shared" si="38"/>
        <v>17151.630859375</v>
      </c>
      <c r="N118" s="97"/>
      <c r="AD118" s="96"/>
    </row>
    <row r="119" spans="1:30">
      <c r="A119" s="24">
        <f t="shared" si="37"/>
        <v>940</v>
      </c>
      <c r="B119" s="25">
        <f t="shared" si="36"/>
        <v>6325.28125</v>
      </c>
      <c r="C119" s="26">
        <f t="shared" si="36"/>
        <v>6343.8984375</v>
      </c>
      <c r="D119" s="26">
        <f t="shared" si="36"/>
        <v>6341.28125</v>
      </c>
      <c r="E119" s="26">
        <f t="shared" si="36"/>
        <v>5991.33203125</v>
      </c>
      <c r="F119" s="26">
        <f t="shared" si="38"/>
        <v>6918.14453125</v>
      </c>
      <c r="G119" s="26">
        <f t="shared" si="38"/>
        <v>6862.29296875</v>
      </c>
      <c r="H119" s="26">
        <f t="shared" si="38"/>
        <v>6548.71484375</v>
      </c>
      <c r="I119" s="26">
        <f t="shared" si="38"/>
        <v>2700</v>
      </c>
      <c r="J119" s="26">
        <f t="shared" si="38"/>
        <v>2700</v>
      </c>
      <c r="K119" s="27">
        <f t="shared" si="38"/>
        <v>17313.69140625</v>
      </c>
      <c r="N119" s="97"/>
      <c r="AD119" s="96"/>
    </row>
    <row r="120" spans="1:30">
      <c r="A120" s="24">
        <f t="shared" si="37"/>
        <v>950</v>
      </c>
      <c r="B120" s="25">
        <f t="shared" si="36"/>
        <v>6399.890625</v>
      </c>
      <c r="C120" s="26">
        <f t="shared" si="36"/>
        <v>6419.38671875</v>
      </c>
      <c r="D120" s="26">
        <f t="shared" si="36"/>
        <v>6415.890625</v>
      </c>
      <c r="E120" s="26">
        <f t="shared" si="36"/>
        <v>6053.197265625</v>
      </c>
      <c r="F120" s="26">
        <f t="shared" si="38"/>
        <v>7001.103515625</v>
      </c>
      <c r="G120" s="26">
        <f t="shared" si="38"/>
        <v>6942.615234375</v>
      </c>
      <c r="H120" s="26">
        <f t="shared" si="38"/>
        <v>6609.701171875</v>
      </c>
      <c r="I120" s="26">
        <f t="shared" si="38"/>
        <v>2750</v>
      </c>
      <c r="J120" s="26">
        <f t="shared" si="38"/>
        <v>2750</v>
      </c>
      <c r="K120" s="27">
        <f t="shared" si="38"/>
        <v>17475.751953125</v>
      </c>
      <c r="N120" s="97"/>
      <c r="AD120" s="96"/>
    </row>
    <row r="121" spans="1:30">
      <c r="A121" s="24">
        <f t="shared" si="37"/>
        <v>960</v>
      </c>
      <c r="B121" s="25">
        <f t="shared" si="36"/>
        <v>6474.5</v>
      </c>
      <c r="C121" s="26">
        <f t="shared" si="36"/>
        <v>6494.875</v>
      </c>
      <c r="D121" s="26">
        <f t="shared" si="36"/>
        <v>6490.5</v>
      </c>
      <c r="E121" s="26">
        <f t="shared" si="36"/>
        <v>6115.0625</v>
      </c>
      <c r="F121" s="26">
        <f t="shared" si="38"/>
        <v>7084.0625</v>
      </c>
      <c r="G121" s="26">
        <f t="shared" si="38"/>
        <v>7022.9375</v>
      </c>
      <c r="H121" s="26">
        <f t="shared" si="38"/>
        <v>6670.6875</v>
      </c>
      <c r="I121" s="26">
        <f t="shared" si="38"/>
        <v>2800</v>
      </c>
      <c r="J121" s="26">
        <f t="shared" si="38"/>
        <v>2800</v>
      </c>
      <c r="K121" s="27">
        <f t="shared" si="38"/>
        <v>17637.8125</v>
      </c>
      <c r="N121" s="97"/>
      <c r="AD121" s="96"/>
    </row>
    <row r="122" spans="1:30">
      <c r="A122" s="24">
        <f t="shared" si="37"/>
        <v>970</v>
      </c>
      <c r="B122" s="25">
        <f t="shared" si="36"/>
        <v>6549.109375</v>
      </c>
      <c r="C122" s="26">
        <f t="shared" si="36"/>
        <v>6570.36328125</v>
      </c>
      <c r="D122" s="26">
        <f t="shared" si="36"/>
        <v>6565.109375</v>
      </c>
      <c r="E122" s="26">
        <f t="shared" si="36"/>
        <v>6176.927734375</v>
      </c>
      <c r="F122" s="26">
        <f t="shared" si="38"/>
        <v>7167.021484375</v>
      </c>
      <c r="G122" s="26">
        <f t="shared" si="38"/>
        <v>7103.259765625</v>
      </c>
      <c r="H122" s="26">
        <f t="shared" si="38"/>
        <v>6731.673828125</v>
      </c>
      <c r="I122" s="26">
        <f t="shared" si="38"/>
        <v>2850</v>
      </c>
      <c r="J122" s="26">
        <f t="shared" si="38"/>
        <v>2850</v>
      </c>
      <c r="K122" s="27">
        <f t="shared" si="38"/>
        <v>17799.873046875</v>
      </c>
      <c r="N122" s="97"/>
      <c r="AD122" s="96"/>
    </row>
    <row r="123" spans="1:30">
      <c r="A123" s="24">
        <f t="shared" si="37"/>
        <v>980</v>
      </c>
      <c r="B123" s="25">
        <f t="shared" si="36"/>
        <v>6623.71875</v>
      </c>
      <c r="C123" s="26">
        <f t="shared" si="36"/>
        <v>6645.8515625</v>
      </c>
      <c r="D123" s="26">
        <f t="shared" si="36"/>
        <v>6639.71875</v>
      </c>
      <c r="E123" s="26">
        <f t="shared" si="36"/>
        <v>6238.79296875</v>
      </c>
      <c r="F123" s="26">
        <f t="shared" si="38"/>
        <v>7249.98046875</v>
      </c>
      <c r="G123" s="26">
        <f t="shared" si="38"/>
        <v>7183.58203125</v>
      </c>
      <c r="H123" s="26">
        <f t="shared" si="38"/>
        <v>6792.66015625</v>
      </c>
      <c r="I123" s="26">
        <f t="shared" si="38"/>
        <v>2900</v>
      </c>
      <c r="J123" s="26">
        <f t="shared" si="38"/>
        <v>2900</v>
      </c>
      <c r="K123" s="27">
        <f t="shared" si="38"/>
        <v>17961.93359375</v>
      </c>
      <c r="N123" s="97"/>
      <c r="AD123" s="96"/>
    </row>
    <row r="124" spans="1:30">
      <c r="A124" s="24">
        <f t="shared" si="37"/>
        <v>990</v>
      </c>
      <c r="B124" s="25">
        <f t="shared" si="36"/>
        <v>6698.328125</v>
      </c>
      <c r="C124" s="26">
        <f t="shared" si="36"/>
        <v>6721.33984375</v>
      </c>
      <c r="D124" s="26">
        <f t="shared" si="36"/>
        <v>6714.328125</v>
      </c>
      <c r="E124" s="26">
        <f t="shared" si="36"/>
        <v>6300.658203125</v>
      </c>
      <c r="F124" s="26">
        <f t="shared" si="38"/>
        <v>7332.939453125</v>
      </c>
      <c r="G124" s="26">
        <f t="shared" si="38"/>
        <v>7263.904296875</v>
      </c>
      <c r="H124" s="26">
        <f t="shared" si="38"/>
        <v>6853.646484375</v>
      </c>
      <c r="I124" s="26">
        <f t="shared" si="38"/>
        <v>2950</v>
      </c>
      <c r="J124" s="26">
        <f t="shared" si="38"/>
        <v>2950</v>
      </c>
      <c r="K124" s="27">
        <f t="shared" si="38"/>
        <v>18123.994140625</v>
      </c>
      <c r="AD124" s="96"/>
    </row>
    <row r="125" spans="1:30">
      <c r="A125" s="31">
        <f t="shared" si="37"/>
        <v>1000</v>
      </c>
      <c r="B125" s="25">
        <f t="shared" si="36"/>
        <v>6772.9375</v>
      </c>
      <c r="C125" s="26">
        <f t="shared" si="36"/>
        <v>6796.828125</v>
      </c>
      <c r="D125" s="26">
        <f t="shared" si="36"/>
        <v>6788.9375</v>
      </c>
      <c r="E125" s="26">
        <f t="shared" si="36"/>
        <v>6362.5234375</v>
      </c>
      <c r="F125" s="26">
        <f t="shared" si="38"/>
        <v>7415.8984375</v>
      </c>
      <c r="G125" s="26">
        <f t="shared" si="38"/>
        <v>7344.2265625</v>
      </c>
      <c r="H125" s="26">
        <f t="shared" si="38"/>
        <v>6914.6328125</v>
      </c>
      <c r="I125" s="26">
        <f t="shared" si="38"/>
        <v>3000</v>
      </c>
      <c r="J125" s="26">
        <f t="shared" si="38"/>
        <v>3000</v>
      </c>
      <c r="K125" s="27">
        <f t="shared" si="38"/>
        <v>18286.0546875</v>
      </c>
    </row>
  </sheetData>
  <mergeCells count="3">
    <mergeCell ref="B7:K7"/>
    <mergeCell ref="L7:U7"/>
    <mergeCell ref="B23:K23"/>
  </mergeCells>
  <pageMargins left="0.7" right="0.7" top="0.75" bottom="0.75" header="0.3" footer="0.3"/>
  <pageSetup orientation="portrait" r:id="rId1"/>
  <drawing r:id="rId2"/>
  <legacyDrawing r:id="rId3"/>
  <oleObjects>
    <oleObject progId="Equation.3" shapeId="2049"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Measurements</vt:lpstr>
      <vt:lpstr>FOD_Curves</vt:lpstr>
      <vt:lpstr>PR_BANKS</vt:lpstr>
    </vt:vector>
  </TitlesOfParts>
  <Company>Integrated Device Technology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vvitchev</dc:creator>
  <cp:lastModifiedBy>nsmith</cp:lastModifiedBy>
  <dcterms:created xsi:type="dcterms:W3CDTF">2015-04-10T15:57:11Z</dcterms:created>
  <dcterms:modified xsi:type="dcterms:W3CDTF">2015-08-17T15:25:50Z</dcterms:modified>
</cp:coreProperties>
</file>