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13020" yWindow="3060" windowWidth="25040" windowHeight="17820" tabRatio="500"/>
  </bookViews>
  <sheets>
    <sheet name="LineD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4" i="1" l="1"/>
  <c r="D20" i="1"/>
  <c r="D21" i="1"/>
  <c r="B20" i="1"/>
  <c r="B21" i="1"/>
  <c r="D23" i="1"/>
  <c r="M11" i="1"/>
  <c r="M12" i="1"/>
  <c r="M13" i="1"/>
  <c r="M14" i="1"/>
  <c r="M15" i="1"/>
  <c r="M16" i="1"/>
  <c r="M17" i="1"/>
  <c r="M18" i="1"/>
  <c r="M21" i="1"/>
  <c r="M20" i="1"/>
  <c r="M22" i="1"/>
  <c r="D24" i="1"/>
  <c r="E20" i="1"/>
  <c r="E21" i="1"/>
  <c r="E23" i="1"/>
  <c r="N12" i="1"/>
  <c r="N13" i="1"/>
  <c r="N15" i="1"/>
  <c r="N21" i="1"/>
  <c r="N20" i="1"/>
  <c r="N22" i="1"/>
  <c r="E24" i="1"/>
  <c r="F20" i="1"/>
  <c r="F21" i="1"/>
  <c r="F23" i="1"/>
  <c r="O11" i="1"/>
  <c r="O12" i="1"/>
  <c r="O13" i="1"/>
  <c r="O15" i="1"/>
  <c r="O16" i="1"/>
  <c r="O17" i="1"/>
  <c r="O18" i="1"/>
  <c r="O21" i="1"/>
  <c r="O20" i="1"/>
  <c r="O22" i="1"/>
  <c r="F24" i="1"/>
  <c r="G20" i="1"/>
  <c r="G21" i="1"/>
  <c r="G23" i="1"/>
  <c r="P11" i="1"/>
  <c r="P16" i="1"/>
  <c r="P21" i="1"/>
  <c r="P20" i="1"/>
  <c r="P22" i="1"/>
  <c r="G24" i="1"/>
  <c r="H20" i="1"/>
  <c r="H21" i="1"/>
  <c r="H23" i="1"/>
  <c r="Q11" i="1"/>
  <c r="Q12" i="1"/>
  <c r="Q13" i="1"/>
  <c r="Q14" i="1"/>
  <c r="Q15" i="1"/>
  <c r="Q16" i="1"/>
  <c r="Q17" i="1"/>
  <c r="Q18" i="1"/>
  <c r="Q21" i="1"/>
  <c r="Q20" i="1"/>
  <c r="Q22" i="1"/>
  <c r="H24" i="1"/>
  <c r="C20" i="1"/>
  <c r="C21" i="1"/>
  <c r="C23" i="1"/>
  <c r="L11" i="1"/>
  <c r="L12" i="1"/>
  <c r="L13" i="1"/>
  <c r="L14" i="1"/>
  <c r="L15" i="1"/>
  <c r="L16" i="1"/>
  <c r="L17" i="1"/>
  <c r="L18" i="1"/>
  <c r="L21" i="1"/>
  <c r="L20" i="1"/>
  <c r="L22" i="1"/>
  <c r="C24" i="1"/>
</calcChain>
</file>

<file path=xl/sharedStrings.xml><?xml version="1.0" encoding="utf-8"?>
<sst xmlns="http://schemas.openxmlformats.org/spreadsheetml/2006/main" count="31" uniqueCount="24">
  <si>
    <t>GAPDH</t>
  </si>
  <si>
    <t>ACTN2</t>
  </si>
  <si>
    <t>TNNT2</t>
  </si>
  <si>
    <t>KCNH2</t>
  </si>
  <si>
    <t>MEF2C</t>
  </si>
  <si>
    <t>NKX2-5</t>
  </si>
  <si>
    <t>GATA4</t>
  </si>
  <si>
    <t>Undif-3</t>
  </si>
  <si>
    <t>Diff-3</t>
  </si>
  <si>
    <t>Undif-1</t>
  </si>
  <si>
    <t>Undif-2</t>
  </si>
  <si>
    <t>Undif-4</t>
  </si>
  <si>
    <t>Diff-1</t>
  </si>
  <si>
    <t>Diff-2</t>
  </si>
  <si>
    <t>Diff-4</t>
  </si>
  <si>
    <t>Undif-Mean</t>
  </si>
  <si>
    <t>Dif-Mean</t>
  </si>
  <si>
    <t>Fold Change</t>
  </si>
  <si>
    <t>Variance</t>
  </si>
  <si>
    <t>Average Cycles Compared to GAPDH</t>
  </si>
  <si>
    <t>Mean</t>
  </si>
  <si>
    <t>STD</t>
  </si>
  <si>
    <t>Date</t>
  </si>
  <si>
    <t>** empty cycle counts refer to runs where threshold was not successfully reached.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</si>
</sst>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0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4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513998250219"/>
          <c:y val="0.0601851851851852"/>
          <c:w val="0.81337489063867"/>
          <c:h val="0.82392023913677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plus"/>
            <c:errValType val="cust"/>
            <c:noEndCap val="0"/>
            <c:plus>
              <c:numRef>
                <c:f>LineD!$C$24:$H$24</c:f>
                <c:numCache>
                  <c:formatCode>General</c:formatCode>
                  <c:ptCount val="6"/>
                  <c:pt idx="0">
                    <c:v>0.941749002353896</c:v>
                  </c:pt>
                  <c:pt idx="1">
                    <c:v>0.391854456503751</c:v>
                  </c:pt>
                  <c:pt idx="2">
                    <c:v>0.146290760045911</c:v>
                  </c:pt>
                  <c:pt idx="3">
                    <c:v>0.248827348160598</c:v>
                  </c:pt>
                  <c:pt idx="4">
                    <c:v>0.166981418934826</c:v>
                  </c:pt>
                  <c:pt idx="5">
                    <c:v>0.012960106053577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1.0</c:v>
                </c:pt>
              </c:numLit>
            </c:minus>
          </c:errBars>
          <c:cat>
            <c:strRef>
              <c:f>LineD!$C$1:$H$1</c:f>
              <c:strCache>
                <c:ptCount val="6"/>
                <c:pt idx="0">
                  <c:v>ACTN2</c:v>
                </c:pt>
                <c:pt idx="1">
                  <c:v>TNNT2</c:v>
                </c:pt>
                <c:pt idx="2">
                  <c:v>KCNH2</c:v>
                </c:pt>
                <c:pt idx="3">
                  <c:v>MEF2C</c:v>
                </c:pt>
                <c:pt idx="4">
                  <c:v>NKX2-5</c:v>
                </c:pt>
                <c:pt idx="5">
                  <c:v>GATA4</c:v>
                </c:pt>
              </c:strCache>
            </c:strRef>
          </c:cat>
          <c:val>
            <c:numRef>
              <c:f>LineD!$C$23:$H$23</c:f>
              <c:numCache>
                <c:formatCode>0.00</c:formatCode>
                <c:ptCount val="6"/>
                <c:pt idx="0">
                  <c:v>6.031984026115578</c:v>
                </c:pt>
                <c:pt idx="1">
                  <c:v>4.755827284964666</c:v>
                </c:pt>
                <c:pt idx="2">
                  <c:v>3.419017033536128</c:v>
                </c:pt>
                <c:pt idx="3">
                  <c:v>3.206770869081387</c:v>
                </c:pt>
                <c:pt idx="4">
                  <c:v>3.599293187314436</c:v>
                </c:pt>
                <c:pt idx="5">
                  <c:v>0.580995107757544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8267576"/>
        <c:axId val="-2128275448"/>
      </c:barChart>
      <c:catAx>
        <c:axId val="-2128267576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ln>
            <a:solidFill>
              <a:schemeClr val="tx1"/>
            </a:solidFill>
          </a:ln>
        </c:spPr>
        <c:crossAx val="-2128275448"/>
        <c:crosses val="autoZero"/>
        <c:auto val="1"/>
        <c:lblAlgn val="ctr"/>
        <c:lblOffset val="100"/>
        <c:noMultiLvlLbl val="0"/>
      </c:catAx>
      <c:valAx>
        <c:axId val="-2128275448"/>
        <c:scaling>
          <c:logBase val="10.0"/>
          <c:orientation val="minMax"/>
          <c:max val="100.0"/>
          <c:min val="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GAPDH Normalized Fold Change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0696843102945465"/>
            </c:manualLayout>
          </c:layout>
          <c:overlay val="0"/>
        </c:title>
        <c:numFmt formatCode="General" sourceLinked="0"/>
        <c:majorTickMark val="cross"/>
        <c:minorTickMark val="out"/>
        <c:tickLblPos val="nextTo"/>
        <c:spPr>
          <a:ln>
            <a:solidFill>
              <a:schemeClr val="tx1"/>
            </a:solidFill>
          </a:ln>
        </c:spPr>
        <c:crossAx val="-21282675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12700</xdr:rowOff>
    </xdr:from>
    <xdr:to>
      <xdr:col>6</xdr:col>
      <xdr:colOff>457200</xdr:colOff>
      <xdr:row>41</xdr:row>
      <xdr:rowOff>88900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workbookViewId="0"/>
  </sheetViews>
  <sheetFormatPr baseColWidth="10" defaultRowHeight="15" x14ac:dyDescent="0"/>
  <cols>
    <col min="1" max="1" width="13.6640625" customWidth="1"/>
    <col min="3" max="3" width="10.6640625" customWidth="1"/>
  </cols>
  <sheetData>
    <row r="1" spans="1:17">
      <c r="B1" s="11" t="s">
        <v>0</v>
      </c>
      <c r="C1" s="11" t="s">
        <v>1</v>
      </c>
      <c r="D1" s="11" t="s">
        <v>2</v>
      </c>
      <c r="E1" s="11" t="s">
        <v>3</v>
      </c>
      <c r="F1" s="12" t="s">
        <v>4</v>
      </c>
      <c r="G1" s="12" t="s">
        <v>5</v>
      </c>
      <c r="H1" s="12" t="s">
        <v>6</v>
      </c>
      <c r="I1" s="12" t="s">
        <v>22</v>
      </c>
      <c r="J1" s="4"/>
      <c r="K1" s="4"/>
    </row>
    <row r="2" spans="1:17">
      <c r="A2" s="17" t="s">
        <v>9</v>
      </c>
      <c r="B2" s="13">
        <v>16.84504508972168</v>
      </c>
      <c r="C2" s="13">
        <v>31.641075134277344</v>
      </c>
      <c r="D2" s="5">
        <v>37.025558471679688</v>
      </c>
      <c r="E2" s="13">
        <v>35.984523773193359</v>
      </c>
      <c r="F2" s="13">
        <v>24.906684875488281</v>
      </c>
      <c r="G2" s="13"/>
      <c r="H2" s="13">
        <v>26.221733093261719</v>
      </c>
      <c r="I2" s="15">
        <v>42061</v>
      </c>
      <c r="J2" s="4"/>
      <c r="K2" s="4"/>
      <c r="L2" s="4"/>
      <c r="M2" s="4"/>
      <c r="N2" s="4"/>
      <c r="O2" s="4"/>
      <c r="P2" s="4"/>
      <c r="Q2" s="4"/>
    </row>
    <row r="3" spans="1:17">
      <c r="A3" s="17"/>
      <c r="B3" s="13">
        <v>16.551828384399414</v>
      </c>
      <c r="C3" s="13">
        <v>31.258213043212891</v>
      </c>
      <c r="D3" s="13">
        <v>35.397602081298828</v>
      </c>
      <c r="E3" s="13"/>
      <c r="F3" s="13">
        <v>25.298158645629883</v>
      </c>
      <c r="G3" s="13"/>
      <c r="H3" s="13">
        <v>26.922773361206055</v>
      </c>
      <c r="I3" s="16"/>
      <c r="J3" s="4"/>
      <c r="K3" s="4"/>
      <c r="L3" s="4"/>
      <c r="M3" s="4"/>
      <c r="N3" s="4"/>
      <c r="O3" s="4"/>
      <c r="P3" s="4"/>
      <c r="Q3" s="4"/>
    </row>
    <row r="4" spans="1:17">
      <c r="A4" s="17" t="s">
        <v>10</v>
      </c>
      <c r="B4" s="13">
        <v>15.320462226867676</v>
      </c>
      <c r="C4" s="13">
        <v>29.996448516845703</v>
      </c>
      <c r="D4" s="5">
        <v>34.593193054199219</v>
      </c>
      <c r="E4" s="13"/>
      <c r="F4" s="13">
        <v>24.361051559448242</v>
      </c>
      <c r="G4" s="5"/>
      <c r="H4" s="13">
        <v>25.925970077514648</v>
      </c>
      <c r="I4" s="16"/>
      <c r="J4" s="4"/>
      <c r="K4" s="4"/>
      <c r="L4" s="4"/>
      <c r="M4" s="4"/>
      <c r="N4" s="4"/>
      <c r="O4" s="4"/>
      <c r="P4" s="4"/>
      <c r="Q4" s="4"/>
    </row>
    <row r="5" spans="1:17">
      <c r="A5" s="17"/>
      <c r="B5" s="13">
        <v>15.283073425292969</v>
      </c>
      <c r="C5" s="13">
        <v>29.899480819702148</v>
      </c>
      <c r="D5" s="5">
        <v>34.470527648925781</v>
      </c>
      <c r="E5" s="13">
        <v>36.927906036376953</v>
      </c>
      <c r="F5" s="13">
        <v>24.423370361328125</v>
      </c>
      <c r="G5" s="5"/>
      <c r="H5" s="13">
        <v>25.765720367431641</v>
      </c>
      <c r="I5" s="16"/>
      <c r="J5" s="4"/>
      <c r="K5" s="4"/>
      <c r="L5" s="4"/>
      <c r="M5" s="4"/>
      <c r="N5" s="4"/>
      <c r="O5" s="4"/>
      <c r="P5" s="4"/>
      <c r="Q5" s="4"/>
    </row>
    <row r="6" spans="1:17">
      <c r="A6" s="17" t="s">
        <v>7</v>
      </c>
      <c r="B6" s="13">
        <v>14.261430000000001</v>
      </c>
      <c r="C6" s="13">
        <v>27.863489999999999</v>
      </c>
      <c r="D6" s="5"/>
      <c r="E6" s="13">
        <v>35.164879999999997</v>
      </c>
      <c r="F6" s="13">
        <v>26.433700000000002</v>
      </c>
      <c r="G6" s="13"/>
      <c r="H6" s="13">
        <v>21.81298</v>
      </c>
      <c r="I6" s="15">
        <v>42178</v>
      </c>
      <c r="J6" s="4"/>
      <c r="K6" s="4"/>
      <c r="L6" s="4"/>
      <c r="M6" s="4"/>
      <c r="N6" s="4"/>
      <c r="O6" s="4"/>
      <c r="P6" s="4"/>
      <c r="Q6" s="4"/>
    </row>
    <row r="7" spans="1:17">
      <c r="A7" s="17"/>
      <c r="B7" s="13">
        <v>13.60299</v>
      </c>
      <c r="C7" s="13">
        <v>27.71199</v>
      </c>
      <c r="D7" s="5">
        <v>36.996989999999997</v>
      </c>
      <c r="E7" s="13"/>
      <c r="F7" s="13">
        <v>24.735880000000002</v>
      </c>
      <c r="G7" s="13"/>
      <c r="H7" s="13">
        <v>21.756209999999999</v>
      </c>
      <c r="I7" s="16"/>
      <c r="J7" s="4"/>
      <c r="K7" s="4"/>
      <c r="L7" s="4"/>
      <c r="M7" s="4"/>
      <c r="N7" s="4"/>
      <c r="O7" s="4"/>
      <c r="P7" s="4"/>
      <c r="Q7" s="4"/>
    </row>
    <row r="8" spans="1:17">
      <c r="A8" s="17" t="s">
        <v>11</v>
      </c>
      <c r="B8" s="13">
        <v>13.73925</v>
      </c>
      <c r="C8" s="13">
        <v>28.239930000000001</v>
      </c>
      <c r="D8" s="13"/>
      <c r="E8" s="13">
        <v>36.968879999999999</v>
      </c>
      <c r="F8" s="13">
        <v>25.765440000000002</v>
      </c>
      <c r="G8" s="13"/>
      <c r="H8" s="13">
        <v>22.054729999999999</v>
      </c>
      <c r="I8" s="16"/>
      <c r="J8" s="4"/>
      <c r="K8" s="4"/>
      <c r="L8" s="4"/>
      <c r="M8" s="4"/>
      <c r="N8" s="4"/>
      <c r="O8" s="4"/>
      <c r="P8" s="4"/>
      <c r="Q8" s="4"/>
    </row>
    <row r="9" spans="1:17">
      <c r="A9" s="17"/>
      <c r="B9" s="13">
        <v>13.80719</v>
      </c>
      <c r="C9" s="13">
        <v>27.834820000000001</v>
      </c>
      <c r="D9" s="13">
        <v>35.640210000000003</v>
      </c>
      <c r="E9" s="13">
        <v>38.999980000000001</v>
      </c>
      <c r="F9" s="13">
        <v>24.912030000000001</v>
      </c>
      <c r="G9" s="13">
        <v>36.906230000000001</v>
      </c>
      <c r="H9" s="13">
        <v>21.991610000000001</v>
      </c>
      <c r="I9" s="16"/>
      <c r="J9" s="4"/>
      <c r="K9" s="4"/>
      <c r="L9" s="18" t="s">
        <v>19</v>
      </c>
      <c r="M9" s="18"/>
      <c r="N9" s="18"/>
      <c r="O9" s="18"/>
      <c r="P9" s="18"/>
      <c r="Q9" s="18"/>
    </row>
    <row r="10" spans="1:17">
      <c r="B10" s="14"/>
      <c r="C10" s="14"/>
      <c r="D10" s="14"/>
      <c r="E10" s="14"/>
      <c r="F10" s="14"/>
      <c r="G10" s="14"/>
      <c r="H10" s="14"/>
      <c r="I10" s="2"/>
      <c r="J10" s="2"/>
      <c r="K10" s="2"/>
      <c r="L10" s="11" t="s">
        <v>1</v>
      </c>
      <c r="M10" s="11" t="s">
        <v>2</v>
      </c>
      <c r="N10" s="11" t="s">
        <v>3</v>
      </c>
      <c r="O10" s="12" t="s">
        <v>4</v>
      </c>
      <c r="P10" s="12" t="s">
        <v>5</v>
      </c>
      <c r="Q10" s="12" t="s">
        <v>6</v>
      </c>
    </row>
    <row r="11" spans="1:17">
      <c r="A11" s="17" t="s">
        <v>12</v>
      </c>
      <c r="B11" s="13">
        <v>16.208154678344727</v>
      </c>
      <c r="C11" s="13">
        <v>27.720592498779297</v>
      </c>
      <c r="D11" s="13">
        <v>33.045291900634766</v>
      </c>
      <c r="E11" s="13"/>
      <c r="F11" s="13">
        <v>24.40675163269043</v>
      </c>
      <c r="G11" s="13">
        <v>35.894176483154297</v>
      </c>
      <c r="H11" s="13">
        <v>25.955156326293945</v>
      </c>
      <c r="I11" s="15">
        <v>42061</v>
      </c>
      <c r="J11" s="4"/>
      <c r="K11" s="4"/>
      <c r="L11" s="1">
        <f>C11-$B11</f>
        <v>11.51243782043457</v>
      </c>
      <c r="M11" s="1">
        <f t="shared" ref="M11:M18" si="0">D11-$B11</f>
        <v>16.837137222290039</v>
      </c>
      <c r="N11" s="1"/>
      <c r="O11" s="1">
        <f t="shared" ref="O11:P14" si="1">F11-$B11</f>
        <v>8.1985969543457031</v>
      </c>
      <c r="P11" s="1">
        <f t="shared" si="1"/>
        <v>19.68602180480957</v>
      </c>
      <c r="Q11" s="1">
        <f t="shared" ref="Q11:Q18" si="2">H11-$B11</f>
        <v>9.7470016479492188</v>
      </c>
    </row>
    <row r="12" spans="1:17">
      <c r="A12" s="17"/>
      <c r="B12" s="13">
        <v>16.33404541015625</v>
      </c>
      <c r="C12" s="13">
        <v>27.614116668701172</v>
      </c>
      <c r="D12" s="13">
        <v>32.869770050048828</v>
      </c>
      <c r="E12" s="13">
        <v>35.654605865478516</v>
      </c>
      <c r="F12" s="13">
        <v>24.765748977661133</v>
      </c>
      <c r="G12" s="13"/>
      <c r="H12" s="13">
        <v>25.937870025634766</v>
      </c>
      <c r="I12" s="16"/>
      <c r="J12" s="4"/>
      <c r="K12" s="4"/>
      <c r="L12" s="1">
        <f t="shared" ref="L12:L18" si="3">C12-$B12</f>
        <v>11.280071258544922</v>
      </c>
      <c r="M12" s="1">
        <f t="shared" si="0"/>
        <v>16.535724639892578</v>
      </c>
      <c r="N12" s="1">
        <f t="shared" ref="N12:N15" si="4">E12-$B12</f>
        <v>19.320560455322266</v>
      </c>
      <c r="O12" s="1">
        <f t="shared" si="1"/>
        <v>8.4317035675048828</v>
      </c>
      <c r="P12" s="1"/>
      <c r="Q12" s="1">
        <f t="shared" si="2"/>
        <v>9.6038246154785156</v>
      </c>
    </row>
    <row r="13" spans="1:17">
      <c r="A13" s="17" t="s">
        <v>13</v>
      </c>
      <c r="B13" s="13">
        <v>16.933759689331055</v>
      </c>
      <c r="C13" s="13">
        <v>27.771739959716797</v>
      </c>
      <c r="D13" s="13">
        <v>34.713653564453125</v>
      </c>
      <c r="E13" s="13">
        <v>36.651718139648438</v>
      </c>
      <c r="F13" s="13">
        <v>27.032009124755859</v>
      </c>
      <c r="G13" s="13"/>
      <c r="H13" s="13">
        <v>26.621315002441406</v>
      </c>
      <c r="I13" s="16"/>
      <c r="J13" s="4"/>
      <c r="K13" s="4"/>
      <c r="L13" s="1">
        <f t="shared" si="3"/>
        <v>10.837980270385742</v>
      </c>
      <c r="M13" s="1">
        <f t="shared" si="0"/>
        <v>17.77989387512207</v>
      </c>
      <c r="N13" s="1">
        <f t="shared" si="4"/>
        <v>19.717958450317383</v>
      </c>
      <c r="O13" s="1">
        <f t="shared" si="1"/>
        <v>10.098249435424805</v>
      </c>
      <c r="P13" s="1"/>
      <c r="Q13" s="1">
        <f t="shared" si="2"/>
        <v>9.6875553131103516</v>
      </c>
    </row>
    <row r="14" spans="1:17">
      <c r="A14" s="17"/>
      <c r="B14" s="13">
        <v>16.779130935668945</v>
      </c>
      <c r="C14" s="13">
        <v>28.121377944946289</v>
      </c>
      <c r="D14" s="13">
        <v>36.848606109619141</v>
      </c>
      <c r="E14" s="13"/>
      <c r="F14" s="13">
        <v>24.910835266113281</v>
      </c>
      <c r="G14" s="13"/>
      <c r="H14" s="13">
        <v>26.923164367675781</v>
      </c>
      <c r="I14" s="16"/>
      <c r="J14" s="4"/>
      <c r="K14" s="4"/>
      <c r="L14" s="1">
        <f t="shared" si="3"/>
        <v>11.342247009277344</v>
      </c>
      <c r="M14" s="1">
        <f t="shared" si="0"/>
        <v>20.069475173950195</v>
      </c>
      <c r="N14" s="1"/>
      <c r="O14" s="1">
        <f t="shared" si="1"/>
        <v>8.1317043304443359</v>
      </c>
      <c r="P14" s="1"/>
      <c r="Q14" s="1">
        <f t="shared" si="2"/>
        <v>10.144033432006836</v>
      </c>
    </row>
    <row r="15" spans="1:17">
      <c r="A15" s="17" t="s">
        <v>8</v>
      </c>
      <c r="B15" s="13">
        <v>15.941161155700684</v>
      </c>
      <c r="C15" s="13">
        <v>26.572179794311523</v>
      </c>
      <c r="D15" s="13">
        <v>33.940780639648438</v>
      </c>
      <c r="E15" s="13">
        <v>36.902095794677734</v>
      </c>
      <c r="F15" s="13">
        <v>24.049516677856445</v>
      </c>
      <c r="G15" s="13"/>
      <c r="H15" s="13">
        <v>25.927255630493164</v>
      </c>
      <c r="I15" s="15">
        <v>42068</v>
      </c>
      <c r="J15" s="4"/>
      <c r="K15" s="4"/>
      <c r="L15" s="1">
        <f t="shared" si="3"/>
        <v>10.63101863861084</v>
      </c>
      <c r="M15" s="1">
        <f t="shared" si="0"/>
        <v>17.999619483947754</v>
      </c>
      <c r="N15" s="1">
        <f t="shared" si="4"/>
        <v>20.960934638977051</v>
      </c>
      <c r="O15" s="1">
        <f>F15-$B15</f>
        <v>8.1083555221557617</v>
      </c>
      <c r="P15" s="1"/>
      <c r="Q15" s="1">
        <f t="shared" si="2"/>
        <v>9.9860944747924805</v>
      </c>
    </row>
    <row r="16" spans="1:17">
      <c r="A16" s="17"/>
      <c r="B16" s="13">
        <v>15.935748100280762</v>
      </c>
      <c r="C16" s="13">
        <v>32.221824645996094</v>
      </c>
      <c r="D16" s="13">
        <v>35.090503692626953</v>
      </c>
      <c r="E16" s="13"/>
      <c r="F16" s="13">
        <v>24.254800796508789</v>
      </c>
      <c r="G16" s="13">
        <v>36.957164764404297</v>
      </c>
      <c r="H16" s="13">
        <v>25.790201187133789</v>
      </c>
      <c r="I16" s="16"/>
      <c r="J16" s="4"/>
      <c r="K16" s="4"/>
      <c r="L16" s="1">
        <f t="shared" si="3"/>
        <v>16.286076545715332</v>
      </c>
      <c r="M16" s="1">
        <f t="shared" si="0"/>
        <v>19.154755592346191</v>
      </c>
      <c r="N16" s="1"/>
      <c r="O16" s="1">
        <f>F16-$B16</f>
        <v>8.3190526962280273</v>
      </c>
      <c r="P16" s="1">
        <f>G16-$B16</f>
        <v>21.021416664123535</v>
      </c>
      <c r="Q16" s="1">
        <f t="shared" si="2"/>
        <v>9.8544530868530273</v>
      </c>
    </row>
    <row r="17" spans="1:17">
      <c r="A17" s="17" t="s">
        <v>14</v>
      </c>
      <c r="B17" s="13">
        <v>16.082479476928711</v>
      </c>
      <c r="C17" s="13">
        <v>27.212440490722656</v>
      </c>
      <c r="D17" s="13">
        <v>34.862167358398438</v>
      </c>
      <c r="E17" s="13"/>
      <c r="F17" s="13">
        <v>24.319984436035156</v>
      </c>
      <c r="G17" s="13"/>
      <c r="H17" s="13">
        <v>26.247051239013672</v>
      </c>
      <c r="I17" s="16"/>
      <c r="J17" s="4"/>
      <c r="K17" s="4"/>
      <c r="L17" s="1">
        <f t="shared" si="3"/>
        <v>11.129961013793945</v>
      </c>
      <c r="M17" s="1">
        <f t="shared" si="0"/>
        <v>18.779687881469727</v>
      </c>
      <c r="N17" s="1"/>
      <c r="O17" s="1">
        <f>F17-$B17</f>
        <v>8.2375049591064453</v>
      </c>
      <c r="P17" s="1"/>
      <c r="Q17" s="1">
        <f t="shared" si="2"/>
        <v>10.164571762084961</v>
      </c>
    </row>
    <row r="18" spans="1:17">
      <c r="A18" s="17"/>
      <c r="B18" s="13">
        <v>16.134023666381836</v>
      </c>
      <c r="C18" s="13">
        <v>27.4073486328125</v>
      </c>
      <c r="D18" s="13">
        <v>37.067665100097656</v>
      </c>
      <c r="E18" s="5"/>
      <c r="F18" s="13">
        <v>24.584932327270508</v>
      </c>
      <c r="G18" s="13"/>
      <c r="H18" s="13">
        <v>26.25416374206543</v>
      </c>
      <c r="I18" s="16"/>
      <c r="J18" s="4"/>
      <c r="K18" s="4"/>
      <c r="L18" s="1">
        <f t="shared" si="3"/>
        <v>11.273324966430664</v>
      </c>
      <c r="M18" s="1">
        <f t="shared" si="0"/>
        <v>20.93364143371582</v>
      </c>
      <c r="N18" s="1"/>
      <c r="O18" s="1">
        <f>F18-$B18</f>
        <v>8.4509086608886719</v>
      </c>
      <c r="P18" s="1"/>
      <c r="Q18" s="1">
        <f t="shared" si="2"/>
        <v>10.120140075683594</v>
      </c>
    </row>
    <row r="20" spans="1:17">
      <c r="A20" s="9" t="s">
        <v>15</v>
      </c>
      <c r="B20" s="3">
        <f>AVERAGE(B2:B9)</f>
        <v>14.926408640785219</v>
      </c>
      <c r="C20" s="3">
        <f t="shared" ref="C20:H20" si="5">AVERAGE(C2:C9)</f>
        <v>29.305680939254767</v>
      </c>
      <c r="D20" s="3">
        <f t="shared" si="5"/>
        <v>35.687346876017251</v>
      </c>
      <c r="E20" s="3">
        <f t="shared" si="5"/>
        <v>36.80923396191406</v>
      </c>
      <c r="F20" s="3">
        <f t="shared" si="5"/>
        <v>25.104539430236819</v>
      </c>
      <c r="G20" s="3">
        <f t="shared" si="5"/>
        <v>36.906230000000001</v>
      </c>
      <c r="H20" s="3">
        <f t="shared" si="5"/>
        <v>24.056465862426759</v>
      </c>
      <c r="I20" s="3"/>
      <c r="J20" s="3"/>
      <c r="K20" s="3" t="s">
        <v>20</v>
      </c>
      <c r="L20" s="3">
        <f>AVERAGE(L11:L18)</f>
        <v>11.78663969039917</v>
      </c>
      <c r="M20" s="3">
        <f t="shared" ref="M20:Q20" si="6">AVERAGE(M11:M18)</f>
        <v>18.511241912841797</v>
      </c>
      <c r="N20" s="3">
        <f t="shared" si="6"/>
        <v>19.999817848205566</v>
      </c>
      <c r="O20" s="3">
        <f t="shared" si="6"/>
        <v>8.4970095157623291</v>
      </c>
      <c r="P20" s="3">
        <f t="shared" si="6"/>
        <v>20.353719234466553</v>
      </c>
      <c r="Q20" s="3">
        <f t="shared" si="6"/>
        <v>9.913459300994873</v>
      </c>
    </row>
    <row r="21" spans="1:17">
      <c r="A21" s="9" t="s">
        <v>16</v>
      </c>
      <c r="B21" s="3">
        <f>AVERAGE(B11:B18)</f>
        <v>16.293562889099121</v>
      </c>
      <c r="C21" s="3">
        <f t="shared" ref="C21:H21" si="7">AVERAGE(C11:C18)</f>
        <v>28.080202579498291</v>
      </c>
      <c r="D21" s="3">
        <f t="shared" si="7"/>
        <v>34.804804801940918</v>
      </c>
      <c r="E21" s="3">
        <f t="shared" si="7"/>
        <v>36.402806599934898</v>
      </c>
      <c r="F21" s="3">
        <f t="shared" si="7"/>
        <v>24.79057240486145</v>
      </c>
      <c r="G21" s="3">
        <f t="shared" si="7"/>
        <v>36.425670623779297</v>
      </c>
      <c r="H21" s="3">
        <f t="shared" si="7"/>
        <v>26.207022190093994</v>
      </c>
      <c r="I21" s="3"/>
      <c r="J21" s="3"/>
      <c r="K21" s="3" t="s">
        <v>21</v>
      </c>
      <c r="L21" s="6">
        <f>STDEV(L11:L18)</f>
        <v>1.8401998615182624</v>
      </c>
      <c r="M21" s="6">
        <f t="shared" ref="M21:Q21" si="8">STDEV(M11:M18)</f>
        <v>1.5252262549353661</v>
      </c>
      <c r="N21" s="6">
        <f t="shared" si="8"/>
        <v>0.85573968339308226</v>
      </c>
      <c r="O21" s="6">
        <f t="shared" si="8"/>
        <v>0.65932005479024558</v>
      </c>
      <c r="P21" s="6">
        <f t="shared" si="8"/>
        <v>0.94426676058256021</v>
      </c>
      <c r="Q21" s="6">
        <f t="shared" si="8"/>
        <v>0.22113694622077368</v>
      </c>
    </row>
    <row r="22" spans="1:17">
      <c r="K22" s="2" t="s">
        <v>18</v>
      </c>
      <c r="L22" s="10">
        <f>L21/L20</f>
        <v>0.1561259111888523</v>
      </c>
      <c r="M22" s="10">
        <f t="shared" ref="M22:Q22" si="9">M21/M20</f>
        <v>8.2394593626766419E-2</v>
      </c>
      <c r="N22" s="10">
        <f t="shared" si="9"/>
        <v>4.2787373859500495E-2</v>
      </c>
      <c r="O22" s="10">
        <f t="shared" si="9"/>
        <v>7.7594364648783512E-2</v>
      </c>
      <c r="P22" s="10">
        <f t="shared" si="9"/>
        <v>4.6392836105529009E-2</v>
      </c>
      <c r="Q22" s="10">
        <f t="shared" si="9"/>
        <v>2.2306738698022525E-2</v>
      </c>
    </row>
    <row r="23" spans="1:17">
      <c r="B23" s="8" t="s">
        <v>17</v>
      </c>
      <c r="C23" s="6">
        <f t="shared" ref="C23:H23" si="10">2^((C20-$B20)-(C21-$B21))</f>
        <v>6.0319840261155777</v>
      </c>
      <c r="D23" s="6">
        <f t="shared" si="10"/>
        <v>4.7558272849646661</v>
      </c>
      <c r="E23" s="6">
        <f t="shared" si="10"/>
        <v>3.4190170335361278</v>
      </c>
      <c r="F23" s="6">
        <f t="shared" si="10"/>
        <v>3.2067708690813874</v>
      </c>
      <c r="G23" s="6">
        <f t="shared" si="10"/>
        <v>3.5992931873144363</v>
      </c>
      <c r="H23" s="6">
        <f t="shared" si="10"/>
        <v>0.58099510775754426</v>
      </c>
      <c r="I23" s="6"/>
      <c r="J23" s="7"/>
      <c r="K23" s="7"/>
    </row>
    <row r="24" spans="1:17">
      <c r="B24" s="8" t="s">
        <v>18</v>
      </c>
      <c r="C24" s="6">
        <f t="shared" ref="C24:H24" si="11">C23*L22</f>
        <v>0.94174900235389647</v>
      </c>
      <c r="D24" s="6">
        <f t="shared" si="11"/>
        <v>0.3918544565037515</v>
      </c>
      <c r="E24" s="6">
        <f t="shared" si="11"/>
        <v>0.14629076004591066</v>
      </c>
      <c r="F24" s="6">
        <f t="shared" si="11"/>
        <v>0.24882734816059759</v>
      </c>
      <c r="G24" s="6">
        <f t="shared" si="11"/>
        <v>0.16698141893482576</v>
      </c>
      <c r="H24" s="6">
        <f t="shared" si="11"/>
        <v>1.2960106053576979E-2</v>
      </c>
      <c r="I24" s="6"/>
      <c r="J24" s="6"/>
      <c r="K24" s="6"/>
    </row>
    <row r="25" spans="1:17">
      <c r="C25" s="6"/>
      <c r="D25" s="6"/>
      <c r="E25" s="6"/>
      <c r="F25" s="6"/>
      <c r="G25" s="6"/>
      <c r="H25" s="6"/>
      <c r="I25" s="6"/>
    </row>
    <row r="26" spans="1:17">
      <c r="A26" t="s">
        <v>23</v>
      </c>
    </row>
  </sheetData>
  <mergeCells count="13">
    <mergeCell ref="I15:I18"/>
    <mergeCell ref="A2:A3"/>
    <mergeCell ref="A4:A5"/>
    <mergeCell ref="L9:Q9"/>
    <mergeCell ref="I2:I5"/>
    <mergeCell ref="I6:I9"/>
    <mergeCell ref="I11:I14"/>
    <mergeCell ref="A6:A7"/>
    <mergeCell ref="A8:A9"/>
    <mergeCell ref="A15:A16"/>
    <mergeCell ref="A17:A18"/>
    <mergeCell ref="A11:A12"/>
    <mergeCell ref="A13:A14"/>
  </mergeCells>
  <phoneticPr fontId="6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LineD</vt:lpstr>
    </vt:vector>
  </TitlesOfParts>
  <Company>Icahn School of Medicine at Mount Sinai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Evren U. Azeloglu</dc:creator>
  <cp:lastModifiedBy>Evren U. Azeloglu</cp:lastModifiedBy>
  <cp:lastPrinted>2015-05-11T19:00:43Z</cp:lastPrinted>
  <dcterms:created xsi:type="dcterms:W3CDTF">2015-05-11T17:55:53Z</dcterms:created>
  <dcterms:modified xsi:type="dcterms:W3CDTF">2015-06-25T20:37:35Z</dcterms:modified>
</cp:coreProperties>
</file>