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calcPr calcId="101716"/>
</workbook>
</file>

<file path=xl/calcChain.xml><?xml version="1.0" encoding="utf-8"?>
<calcChain xmlns="http://schemas.openxmlformats.org/spreadsheetml/2006/main">
  <c r="H7" i="1"/>
  <c r="H8"/>
  <c r="H9"/>
  <c r="H10"/>
  <c r="H11"/>
  <c r="H14"/>
  <c r="H15"/>
  <c r="H16"/>
  <c r="H17"/>
  <c r="H18"/>
  <c r="H19"/>
  <c r="H20"/>
  <c r="H21"/>
  <c r="H22"/>
  <c r="H24"/>
  <c r="H25"/>
  <c r="H26"/>
  <c r="H27"/>
  <c r="H28"/>
  <c r="H29"/>
  <c r="H30"/>
  <c r="H31"/>
  <c r="H32"/>
  <c r="H34"/>
  <c r="H35"/>
  <c r="H36"/>
  <c r="H37"/>
  <c r="H38"/>
  <c r="H39"/>
  <c r="H40"/>
  <c r="H41"/>
  <c r="H42"/>
  <c r="H43"/>
  <c r="H6"/>
  <c r="G7"/>
  <c r="G8"/>
  <c r="G9"/>
  <c r="G10"/>
  <c r="G11"/>
  <c r="G12"/>
  <c r="G14"/>
  <c r="G15"/>
  <c r="G16"/>
  <c r="G17"/>
  <c r="G18"/>
  <c r="G19"/>
  <c r="G20"/>
  <c r="G21"/>
  <c r="G22"/>
  <c r="G24"/>
  <c r="G25"/>
  <c r="G26"/>
  <c r="G27"/>
  <c r="G28"/>
  <c r="G29"/>
  <c r="G30"/>
  <c r="G31"/>
  <c r="G32"/>
  <c r="G34"/>
  <c r="G35"/>
  <c r="G36"/>
  <c r="G37"/>
  <c r="G38"/>
  <c r="G39"/>
  <c r="G40"/>
  <c r="G41"/>
  <c r="G42"/>
  <c r="G43"/>
  <c r="G6"/>
  <c r="J48"/>
  <c r="F19"/>
  <c r="K19"/>
  <c r="K7"/>
  <c r="K8"/>
  <c r="K9"/>
  <c r="K10"/>
  <c r="K11"/>
  <c r="K14"/>
  <c r="K15"/>
  <c r="K16"/>
  <c r="K17"/>
  <c r="K18"/>
  <c r="K20"/>
  <c r="K21"/>
  <c r="K22"/>
  <c r="K24"/>
  <c r="K25"/>
  <c r="K26"/>
  <c r="K27"/>
  <c r="K28"/>
  <c r="K29"/>
  <c r="K30"/>
  <c r="K31"/>
  <c r="K32"/>
  <c r="K34"/>
  <c r="K35"/>
  <c r="K36"/>
  <c r="K37"/>
  <c r="K38"/>
  <c r="K39"/>
  <c r="K40"/>
  <c r="K41"/>
  <c r="K42"/>
  <c r="K43"/>
  <c r="F7"/>
  <c r="F8"/>
  <c r="F9"/>
  <c r="F10"/>
  <c r="F11"/>
  <c r="F14"/>
  <c r="F15"/>
  <c r="F16"/>
  <c r="F17"/>
  <c r="F18"/>
  <c r="F20"/>
  <c r="F21"/>
  <c r="F22"/>
  <c r="F24"/>
  <c r="F25"/>
  <c r="F26"/>
  <c r="F27"/>
  <c r="F28"/>
  <c r="F29"/>
  <c r="F30"/>
  <c r="F31"/>
  <c r="F32"/>
  <c r="F34"/>
  <c r="F35"/>
  <c r="F36"/>
  <c r="F37"/>
  <c r="F38"/>
  <c r="F39"/>
  <c r="F40"/>
  <c r="F41"/>
  <c r="F42"/>
  <c r="F43"/>
  <c r="F6"/>
  <c r="K6"/>
  <c r="I7"/>
  <c r="I8"/>
  <c r="I9"/>
  <c r="I10"/>
  <c r="I11"/>
  <c r="I12"/>
  <c r="I14"/>
  <c r="I15"/>
  <c r="I16"/>
  <c r="I17"/>
  <c r="I18"/>
  <c r="I19"/>
  <c r="I20"/>
  <c r="I21"/>
  <c r="I22"/>
  <c r="I24"/>
  <c r="I25"/>
  <c r="I26"/>
  <c r="I27"/>
  <c r="I28"/>
  <c r="I29"/>
  <c r="I30"/>
  <c r="I31"/>
  <c r="I32"/>
  <c r="I34"/>
  <c r="I35"/>
  <c r="I36"/>
  <c r="I37"/>
  <c r="I38"/>
  <c r="I39"/>
  <c r="I40"/>
  <c r="I41"/>
  <c r="I42"/>
  <c r="I43"/>
  <c r="I6"/>
</calcChain>
</file>

<file path=xl/sharedStrings.xml><?xml version="1.0" encoding="utf-8"?>
<sst xmlns="http://schemas.openxmlformats.org/spreadsheetml/2006/main" count="19" uniqueCount="19">
  <si>
    <t>B=(7.8E-4)I</t>
  </si>
  <si>
    <t>accelerating voltage(V)</t>
  </si>
  <si>
    <t>right radius (cm)</t>
  </si>
  <si>
    <t>left radius (cm)</t>
  </si>
  <si>
    <t>trial 1</t>
  </si>
  <si>
    <t>trial 2</t>
  </si>
  <si>
    <t>trial 3</t>
  </si>
  <si>
    <t>trial 4</t>
  </si>
  <si>
    <t>once we focused it, the skew changed</t>
  </si>
  <si>
    <t>Magetic Field Strength</t>
  </si>
  <si>
    <t>B=[7.8*10^(-4)] X I</t>
  </si>
  <si>
    <t>coil current (I)</t>
  </si>
  <si>
    <t>e/m=(2V)/(r^2*B^2)</t>
  </si>
  <si>
    <t>Average Radius (meters)</t>
  </si>
  <si>
    <t>E/M Ratio (coloumbs/kilogram)</t>
  </si>
  <si>
    <t>Average e/m Ratio</t>
  </si>
  <si>
    <t>neglected</t>
  </si>
  <si>
    <t>1/I</t>
  </si>
  <si>
    <t>r^2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</si>
</sst>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1/I vs. r</a:t>
            </a:r>
          </a:p>
        </c:rich>
      </c:tx>
      <c:layout>
        <c:manualLayout>
          <c:xMode val="edge"/>
          <c:yMode val="edge"/>
          <c:x val="0.45322580645161292"/>
          <c:y val="3.044499968553279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129032258064517"/>
          <c:y val="0.16861845979679702"/>
          <c:w val="0.63387096774193552"/>
          <c:h val="0.66978999308172149"/>
        </c:manualLayout>
      </c:layout>
      <c:scatterChart>
        <c:scatterStyle val="lineMarker"/>
        <c:ser>
          <c:idx val="0"/>
          <c:order val="0"/>
          <c:tx>
            <c:v>1/I vs. r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Eq val="1"/>
            <c:trendlineLbl>
              <c:layout>
                <c:manualLayout>
                  <c:xMode val="edge"/>
                  <c:yMode val="edge"/>
                  <c:x val="0.36935483870967745"/>
                  <c:y val="0.19437961337686321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fixedVal"/>
            <c:val val="0.1"/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Sheet1!$F$14:$F$22</c:f>
              <c:numCache>
                <c:formatCode>General</c:formatCode>
                <c:ptCount val="9"/>
                <c:pt idx="0">
                  <c:v>3.15E-2</c:v>
                </c:pt>
                <c:pt idx="1">
                  <c:v>3.3500000000000002E-2</c:v>
                </c:pt>
                <c:pt idx="2">
                  <c:v>3.6500000000000005E-2</c:v>
                </c:pt>
                <c:pt idx="3">
                  <c:v>3.85E-2</c:v>
                </c:pt>
                <c:pt idx="4">
                  <c:v>3.5000000000000003E-2</c:v>
                </c:pt>
                <c:pt idx="5">
                  <c:v>3.5499999999999997E-2</c:v>
                </c:pt>
                <c:pt idx="6">
                  <c:v>3.9000000000000007E-2</c:v>
                </c:pt>
                <c:pt idx="7">
                  <c:v>4.0999999999999995E-2</c:v>
                </c:pt>
                <c:pt idx="8">
                  <c:v>4.2500000000000003E-2</c:v>
                </c:pt>
              </c:numCache>
            </c:numRef>
          </c:xVal>
          <c:yVal>
            <c:numRef>
              <c:f>Sheet1!$G$14:$G$22</c:f>
              <c:numCache>
                <c:formatCode>General</c:formatCode>
                <c:ptCount val="9"/>
                <c:pt idx="0">
                  <c:v>0.50251256281407031</c:v>
                </c:pt>
                <c:pt idx="1">
                  <c:v>0.5376344086021505</c:v>
                </c:pt>
                <c:pt idx="2">
                  <c:v>0.5780346820809249</c:v>
                </c:pt>
                <c:pt idx="3">
                  <c:v>0.60606060606060608</c:v>
                </c:pt>
                <c:pt idx="4">
                  <c:v>0.65359477124183007</c:v>
                </c:pt>
                <c:pt idx="5">
                  <c:v>0.70921985815602839</c:v>
                </c:pt>
                <c:pt idx="6">
                  <c:v>0.8</c:v>
                </c:pt>
                <c:pt idx="7">
                  <c:v>0.83333333333333337</c:v>
                </c:pt>
                <c:pt idx="8">
                  <c:v>0.90909090909090906</c:v>
                </c:pt>
              </c:numCache>
            </c:numRef>
          </c:yVal>
        </c:ser>
        <c:axId val="41085184"/>
        <c:axId val="40632704"/>
      </c:scatterChart>
      <c:valAx>
        <c:axId val="410851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r (in meters)</a:t>
                </a:r>
              </a:p>
            </c:rich>
          </c:tx>
          <c:layout>
            <c:manualLayout>
              <c:xMode val="edge"/>
              <c:yMode val="edge"/>
              <c:x val="0.36290322580645162"/>
              <c:y val="0.9110080675132504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632704"/>
        <c:crosses val="autoZero"/>
        <c:crossBetween val="midCat"/>
      </c:valAx>
      <c:valAx>
        <c:axId val="406327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1/I</a:t>
                </a:r>
              </a:p>
            </c:rich>
          </c:tx>
          <c:layout>
            <c:manualLayout>
              <c:xMode val="edge"/>
              <c:yMode val="edge"/>
              <c:x val="2.5806451612903226E-2"/>
              <c:y val="0.4824361488630581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08518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548387096774197"/>
          <c:y val="0.45433307223025859"/>
          <c:w val="0.20161290322580644"/>
          <c:h val="0.1007026912675315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-3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r^2 vs. V</a:t>
            </a:r>
          </a:p>
        </c:rich>
      </c:tx>
      <c:layout>
        <c:manualLayout>
          <c:xMode val="edge"/>
          <c:yMode val="edge"/>
          <c:x val="0.44354838709677419"/>
          <c:y val="3.044499968553279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612903225806452"/>
          <c:y val="0.16861845979679702"/>
          <c:w val="0.6064516129032258"/>
          <c:h val="0.66978999308172149"/>
        </c:manualLayout>
      </c:layout>
      <c:scatterChart>
        <c:scatterStyle val="lineMarker"/>
        <c:ser>
          <c:idx val="0"/>
          <c:order val="0"/>
          <c:tx>
            <c:v>r^2 vs. V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Eq val="1"/>
            <c:trendlineLbl>
              <c:layout>
                <c:manualLayout>
                  <c:xMode val="edge"/>
                  <c:yMode val="edge"/>
                  <c:x val="0.38225806451612904"/>
                  <c:y val="0.18969576727139664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fixedVal"/>
            <c:val val="50"/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Sheet1!$H$24:$H$32</c:f>
              <c:numCache>
                <c:formatCode>General</c:formatCode>
                <c:ptCount val="9"/>
                <c:pt idx="0">
                  <c:v>1.2960000000000003E-3</c:v>
                </c:pt>
                <c:pt idx="1">
                  <c:v>1.1902500000000001E-3</c:v>
                </c:pt>
                <c:pt idx="2">
                  <c:v>1.1222499999999998E-3</c:v>
                </c:pt>
                <c:pt idx="3">
                  <c:v>1.0890000000000001E-3</c:v>
                </c:pt>
                <c:pt idx="4">
                  <c:v>1.024E-3</c:v>
                </c:pt>
                <c:pt idx="5">
                  <c:v>1.024E-3</c:v>
                </c:pt>
                <c:pt idx="6">
                  <c:v>8.9999999999999998E-4</c:v>
                </c:pt>
                <c:pt idx="7">
                  <c:v>6.5024999999999989E-4</c:v>
                </c:pt>
                <c:pt idx="8">
                  <c:v>3.4225000000000011E-4</c:v>
                </c:pt>
              </c:numCache>
            </c:numRef>
          </c:xVal>
          <c:yVal>
            <c:numRef>
              <c:f>Sheet1!$A$24:$A$32</c:f>
              <c:numCache>
                <c:formatCode>General</c:formatCode>
                <c:ptCount val="9"/>
                <c:pt idx="0">
                  <c:v>300.39999999999998</c:v>
                </c:pt>
                <c:pt idx="1">
                  <c:v>290</c:v>
                </c:pt>
                <c:pt idx="2">
                  <c:v>280.2</c:v>
                </c:pt>
                <c:pt idx="3">
                  <c:v>270.39999999999998</c:v>
                </c:pt>
                <c:pt idx="4">
                  <c:v>260.3</c:v>
                </c:pt>
                <c:pt idx="5">
                  <c:v>250.1</c:v>
                </c:pt>
                <c:pt idx="6">
                  <c:v>229.7</c:v>
                </c:pt>
                <c:pt idx="7">
                  <c:v>210.3</c:v>
                </c:pt>
                <c:pt idx="8">
                  <c:v>195.1</c:v>
                </c:pt>
              </c:numCache>
            </c:numRef>
          </c:yVal>
        </c:ser>
        <c:axId val="40658432"/>
        <c:axId val="40660352"/>
      </c:scatterChart>
      <c:valAx>
        <c:axId val="406584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r^2</a:t>
                </a:r>
              </a:p>
            </c:rich>
          </c:tx>
          <c:layout>
            <c:manualLayout>
              <c:xMode val="edge"/>
              <c:yMode val="edge"/>
              <c:x val="0.4"/>
              <c:y val="0.9110080675132504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660352"/>
        <c:crosses val="autoZero"/>
        <c:crossBetween val="midCat"/>
      </c:valAx>
      <c:valAx>
        <c:axId val="406603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Voltage</a:t>
                </a:r>
              </a:p>
            </c:rich>
          </c:tx>
          <c:layout>
            <c:manualLayout>
              <c:xMode val="edge"/>
              <c:yMode val="edge"/>
              <c:x val="2.5806451612903226E-2"/>
              <c:y val="0.4426234569665921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65843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7419354838709675"/>
          <c:y val="0.45433307223025859"/>
          <c:w val="0.2129032258064516"/>
          <c:h val="0.1007026912675315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514350</xdr:colOff>
      <xdr:row>47</xdr:row>
      <xdr:rowOff>85725</xdr:rowOff>
    </xdr:from>
    <xdr:to>
      <xdr:col>10</xdr:col>
      <xdr:colOff>1447800</xdr:colOff>
      <xdr:row>68</xdr:row>
      <xdr:rowOff>152400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304800</xdr:colOff>
      <xdr:row>47</xdr:row>
      <xdr:rowOff>66675</xdr:rowOff>
    </xdr:from>
    <xdr:to>
      <xdr:col>5</xdr:col>
      <xdr:colOff>504825</xdr:colOff>
      <xdr:row>68</xdr:row>
      <xdr:rowOff>133350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L48"/>
  <sheetViews>
    <sheetView tabSelected="1" topLeftCell="A37" workbookViewId="0">
      <selection activeCell="F25" sqref="F25"/>
    </sheetView>
  </sheetViews>
  <sheetFormatPr defaultRowHeight="15"/>
  <cols>
    <col min="1" max="1" width="21.85546875" bestFit="1" customWidth="1"/>
    <col min="2" max="2" width="14.28515625" bestFit="1" customWidth="1"/>
    <col min="3" max="3" width="13.7109375" bestFit="1" customWidth="1"/>
    <col min="4" max="4" width="14.7109375" bestFit="1" customWidth="1"/>
    <col min="5" max="5" width="21" customWidth="1"/>
    <col min="6" max="6" width="23.140625" bestFit="1" customWidth="1"/>
    <col min="9" max="9" width="21.140625" bestFit="1" customWidth="1"/>
    <col min="10" max="10" width="12" bestFit="1" customWidth="1"/>
    <col min="11" max="11" width="29.140625" bestFit="1" customWidth="1"/>
  </cols>
  <sheetData>
    <row r="3" spans="1:11">
      <c r="B3" t="s">
        <v>0</v>
      </c>
    </row>
    <row r="4" spans="1:11">
      <c r="A4" t="s">
        <v>1</v>
      </c>
      <c r="B4" t="s">
        <v>11</v>
      </c>
      <c r="C4" t="s">
        <v>3</v>
      </c>
      <c r="D4" t="s">
        <v>2</v>
      </c>
      <c r="F4" t="s">
        <v>13</v>
      </c>
      <c r="G4" t="s">
        <v>17</v>
      </c>
      <c r="H4" t="s">
        <v>18</v>
      </c>
      <c r="I4" t="s">
        <v>9</v>
      </c>
      <c r="K4" t="s">
        <v>14</v>
      </c>
    </row>
    <row r="5" spans="1:11">
      <c r="A5" t="s">
        <v>4</v>
      </c>
      <c r="I5" t="s">
        <v>10</v>
      </c>
      <c r="K5" t="s">
        <v>12</v>
      </c>
    </row>
    <row r="6" spans="1:11">
      <c r="A6">
        <v>264</v>
      </c>
      <c r="B6">
        <v>1.99</v>
      </c>
      <c r="C6">
        <v>3.5</v>
      </c>
      <c r="D6">
        <v>3.5</v>
      </c>
      <c r="F6">
        <f>AVERAGE(C6:D6)/100</f>
        <v>3.5000000000000003E-2</v>
      </c>
      <c r="G6">
        <f>1/B6</f>
        <v>0.50251256281407031</v>
      </c>
      <c r="H6">
        <f>(F6)^2</f>
        <v>1.2250000000000002E-3</v>
      </c>
      <c r="I6">
        <f>(7.8*10^(-4))*B6</f>
        <v>1.5521999999999999E-3</v>
      </c>
      <c r="K6">
        <f>(2*A6)/(F6^(2)*I6^(2))</f>
        <v>178896760207.42194</v>
      </c>
    </row>
    <row r="7" spans="1:11">
      <c r="A7">
        <v>264</v>
      </c>
      <c r="B7">
        <v>1.87</v>
      </c>
      <c r="C7">
        <v>3.7</v>
      </c>
      <c r="D7">
        <v>3.7</v>
      </c>
      <c r="F7">
        <f t="shared" ref="F7:F43" si="0">AVERAGE(C7:D7)/100</f>
        <v>3.7000000000000005E-2</v>
      </c>
      <c r="G7">
        <f t="shared" ref="G7:G43" si="1">1/B7</f>
        <v>0.53475935828876997</v>
      </c>
      <c r="H7">
        <f t="shared" ref="H7:H43" si="2">(F7)^2</f>
        <v>1.3690000000000004E-3</v>
      </c>
      <c r="I7">
        <f t="shared" ref="I7:I43" si="3">(7.8*10^(-4))*B7</f>
        <v>1.4586E-3</v>
      </c>
      <c r="K7">
        <f t="shared" ref="K7:K43" si="4">(2*A7)/(F7^(2)*I7^(2))</f>
        <v>181283407549.3327</v>
      </c>
    </row>
    <row r="8" spans="1:11">
      <c r="A8">
        <v>264</v>
      </c>
      <c r="B8">
        <v>1.7</v>
      </c>
      <c r="C8">
        <v>4.0999999999999996</v>
      </c>
      <c r="D8">
        <v>4</v>
      </c>
      <c r="F8">
        <f t="shared" si="0"/>
        <v>4.0500000000000001E-2</v>
      </c>
      <c r="G8">
        <f t="shared" si="1"/>
        <v>0.58823529411764708</v>
      </c>
      <c r="H8">
        <f t="shared" si="2"/>
        <v>1.64025E-3</v>
      </c>
      <c r="I8">
        <f t="shared" si="3"/>
        <v>1.3259999999999999E-3</v>
      </c>
      <c r="K8">
        <f t="shared" si="4"/>
        <v>183078281829.83954</v>
      </c>
    </row>
    <row r="9" spans="1:11">
      <c r="A9">
        <v>264</v>
      </c>
      <c r="B9">
        <v>1.54</v>
      </c>
      <c r="C9">
        <v>4.5999999999999996</v>
      </c>
      <c r="D9">
        <v>4.4000000000000004</v>
      </c>
      <c r="F9">
        <f t="shared" si="0"/>
        <v>4.4999999999999998E-2</v>
      </c>
      <c r="G9">
        <f t="shared" si="1"/>
        <v>0.64935064935064934</v>
      </c>
      <c r="H9">
        <f t="shared" si="2"/>
        <v>2.0249999999999999E-3</v>
      </c>
      <c r="I9">
        <f t="shared" si="3"/>
        <v>1.2011999999999999E-3</v>
      </c>
      <c r="K9">
        <f t="shared" si="4"/>
        <v>180708361416.54214</v>
      </c>
    </row>
    <row r="10" spans="1:11">
      <c r="A10">
        <v>264</v>
      </c>
      <c r="B10">
        <v>1.42</v>
      </c>
      <c r="C10">
        <v>4.8</v>
      </c>
      <c r="D10">
        <v>4.8</v>
      </c>
      <c r="F10">
        <f t="shared" si="0"/>
        <v>4.8000000000000001E-2</v>
      </c>
      <c r="G10">
        <f t="shared" si="1"/>
        <v>0.70422535211267612</v>
      </c>
      <c r="H10">
        <f t="shared" si="2"/>
        <v>2.3040000000000001E-3</v>
      </c>
      <c r="I10">
        <f t="shared" si="3"/>
        <v>1.1075999999999998E-3</v>
      </c>
      <c r="K10">
        <f t="shared" si="4"/>
        <v>186803734253.11096</v>
      </c>
    </row>
    <row r="11" spans="1:11">
      <c r="A11">
        <v>264</v>
      </c>
      <c r="B11">
        <v>1.36</v>
      </c>
      <c r="C11">
        <v>4.9000000000000004</v>
      </c>
      <c r="D11">
        <v>5.0999999999999996</v>
      </c>
      <c r="F11">
        <f t="shared" si="0"/>
        <v>0.05</v>
      </c>
      <c r="G11">
        <f t="shared" si="1"/>
        <v>0.73529411764705876</v>
      </c>
      <c r="H11">
        <f t="shared" si="2"/>
        <v>2.5000000000000005E-3</v>
      </c>
      <c r="I11">
        <f t="shared" si="3"/>
        <v>1.0608E-3</v>
      </c>
      <c r="K11">
        <f t="shared" si="4"/>
        <v>187683844857.1214</v>
      </c>
    </row>
    <row r="12" spans="1:11">
      <c r="A12">
        <v>264</v>
      </c>
      <c r="B12">
        <v>1.28</v>
      </c>
      <c r="E12" t="s">
        <v>8</v>
      </c>
      <c r="G12">
        <f t="shared" si="1"/>
        <v>0.78125</v>
      </c>
      <c r="I12">
        <f t="shared" si="3"/>
        <v>9.9839999999999998E-4</v>
      </c>
    </row>
    <row r="13" spans="1:11">
      <c r="A13" t="s">
        <v>5</v>
      </c>
    </row>
    <row r="14" spans="1:11">
      <c r="A14">
        <v>264</v>
      </c>
      <c r="B14">
        <v>1.99</v>
      </c>
      <c r="C14">
        <v>3.1</v>
      </c>
      <c r="D14">
        <v>3.2</v>
      </c>
      <c r="F14">
        <f t="shared" si="0"/>
        <v>3.15E-2</v>
      </c>
      <c r="G14">
        <f t="shared" si="1"/>
        <v>0.50251256281407031</v>
      </c>
      <c r="H14">
        <f t="shared" si="2"/>
        <v>9.9225000000000008E-4</v>
      </c>
      <c r="I14">
        <f t="shared" si="3"/>
        <v>1.5521999999999999E-3</v>
      </c>
      <c r="K14">
        <f t="shared" si="4"/>
        <v>220860197786.9407</v>
      </c>
    </row>
    <row r="15" spans="1:11">
      <c r="A15">
        <v>264</v>
      </c>
      <c r="B15">
        <v>1.86</v>
      </c>
      <c r="C15">
        <v>3.2</v>
      </c>
      <c r="D15">
        <v>3.5</v>
      </c>
      <c r="F15">
        <f t="shared" si="0"/>
        <v>3.3500000000000002E-2</v>
      </c>
      <c r="G15">
        <f t="shared" si="1"/>
        <v>0.5376344086021505</v>
      </c>
      <c r="H15">
        <f t="shared" si="2"/>
        <v>1.1222500000000002E-3</v>
      </c>
      <c r="I15">
        <f t="shared" si="3"/>
        <v>1.4508000000000001E-3</v>
      </c>
      <c r="K15">
        <f t="shared" si="4"/>
        <v>223526601238.64117</v>
      </c>
    </row>
    <row r="16" spans="1:11">
      <c r="A16">
        <v>264</v>
      </c>
      <c r="B16">
        <v>1.73</v>
      </c>
      <c r="C16">
        <v>3.6</v>
      </c>
      <c r="D16">
        <v>3.7</v>
      </c>
      <c r="F16">
        <f t="shared" si="0"/>
        <v>3.6500000000000005E-2</v>
      </c>
      <c r="G16">
        <f t="shared" si="1"/>
        <v>0.5780346820809249</v>
      </c>
      <c r="H16">
        <f t="shared" si="2"/>
        <v>1.3322500000000003E-3</v>
      </c>
      <c r="I16">
        <f t="shared" si="3"/>
        <v>1.3493999999999999E-3</v>
      </c>
      <c r="K16">
        <f t="shared" si="4"/>
        <v>217654064671.47183</v>
      </c>
    </row>
    <row r="17" spans="1:12">
      <c r="A17">
        <v>264</v>
      </c>
      <c r="B17">
        <v>1.65</v>
      </c>
      <c r="C17">
        <v>4.0999999999999996</v>
      </c>
      <c r="D17">
        <v>3.6</v>
      </c>
      <c r="F17">
        <f t="shared" si="0"/>
        <v>3.85E-2</v>
      </c>
      <c r="G17">
        <f t="shared" si="1"/>
        <v>0.60606060606060608</v>
      </c>
      <c r="H17">
        <f t="shared" si="2"/>
        <v>1.4822500000000001E-3</v>
      </c>
      <c r="I17">
        <f t="shared" si="3"/>
        <v>1.2869999999999999E-3</v>
      </c>
      <c r="K17">
        <f t="shared" si="4"/>
        <v>215057884661.00882</v>
      </c>
    </row>
    <row r="18" spans="1:12">
      <c r="A18">
        <v>264</v>
      </c>
      <c r="B18">
        <v>1.53</v>
      </c>
      <c r="C18">
        <v>4</v>
      </c>
      <c r="D18">
        <v>3</v>
      </c>
      <c r="F18">
        <f t="shared" si="0"/>
        <v>3.5000000000000003E-2</v>
      </c>
      <c r="G18">
        <f t="shared" si="1"/>
        <v>0.65359477124183007</v>
      </c>
      <c r="H18">
        <f t="shared" si="2"/>
        <v>1.2250000000000002E-3</v>
      </c>
      <c r="I18">
        <f t="shared" si="3"/>
        <v>1.1934000000000001E-3</v>
      </c>
      <c r="K18">
        <f t="shared" si="4"/>
        <v>302639608739.12238</v>
      </c>
    </row>
    <row r="19" spans="1:12">
      <c r="A19">
        <v>264</v>
      </c>
      <c r="B19">
        <v>1.41</v>
      </c>
      <c r="C19">
        <v>4</v>
      </c>
      <c r="D19">
        <v>3.1</v>
      </c>
      <c r="F19">
        <f t="shared" si="0"/>
        <v>3.5499999999999997E-2</v>
      </c>
      <c r="G19">
        <f t="shared" si="1"/>
        <v>0.70921985815602839</v>
      </c>
      <c r="H19">
        <f t="shared" si="2"/>
        <v>1.2602499999999999E-3</v>
      </c>
      <c r="I19">
        <f t="shared" si="3"/>
        <v>1.0998E-3</v>
      </c>
      <c r="K19">
        <f t="shared" si="4"/>
        <v>346377589633.65436</v>
      </c>
    </row>
    <row r="20" spans="1:12">
      <c r="A20">
        <v>264</v>
      </c>
      <c r="B20">
        <v>1.25</v>
      </c>
      <c r="C20">
        <v>4.4000000000000004</v>
      </c>
      <c r="D20">
        <v>3.4</v>
      </c>
      <c r="F20">
        <f t="shared" si="0"/>
        <v>3.9000000000000007E-2</v>
      </c>
      <c r="G20">
        <f t="shared" si="1"/>
        <v>0.8</v>
      </c>
      <c r="H20">
        <f t="shared" si="2"/>
        <v>1.5210000000000004E-3</v>
      </c>
      <c r="I20">
        <f t="shared" si="3"/>
        <v>9.7499999999999996E-4</v>
      </c>
      <c r="K20">
        <f t="shared" si="4"/>
        <v>365170324205.37189</v>
      </c>
    </row>
    <row r="21" spans="1:12">
      <c r="A21">
        <v>264</v>
      </c>
      <c r="B21">
        <v>1.2</v>
      </c>
      <c r="C21">
        <v>4.5999999999999996</v>
      </c>
      <c r="D21">
        <v>3.6</v>
      </c>
      <c r="F21">
        <f t="shared" si="0"/>
        <v>4.0999999999999995E-2</v>
      </c>
      <c r="G21">
        <f t="shared" si="1"/>
        <v>0.83333333333333337</v>
      </c>
      <c r="H21">
        <f t="shared" si="2"/>
        <v>1.6809999999999996E-3</v>
      </c>
      <c r="I21">
        <f t="shared" si="3"/>
        <v>9.3599999999999998E-4</v>
      </c>
      <c r="K21">
        <f t="shared" si="4"/>
        <v>358520927779.15332</v>
      </c>
    </row>
    <row r="22" spans="1:12">
      <c r="A22">
        <v>264</v>
      </c>
      <c r="B22">
        <v>1.1000000000000001</v>
      </c>
      <c r="C22">
        <v>4.7</v>
      </c>
      <c r="D22">
        <v>3.8</v>
      </c>
      <c r="F22">
        <f t="shared" si="0"/>
        <v>4.2500000000000003E-2</v>
      </c>
      <c r="G22">
        <f t="shared" si="1"/>
        <v>0.90909090909090906</v>
      </c>
      <c r="H22">
        <f t="shared" si="2"/>
        <v>1.8062500000000003E-3</v>
      </c>
      <c r="I22">
        <f t="shared" si="3"/>
        <v>8.5800000000000004E-4</v>
      </c>
      <c r="K22">
        <f t="shared" si="4"/>
        <v>397083175896.05835</v>
      </c>
    </row>
    <row r="23" spans="1:12">
      <c r="A23" t="s">
        <v>6</v>
      </c>
    </row>
    <row r="24" spans="1:12">
      <c r="A24">
        <v>300.39999999999998</v>
      </c>
      <c r="B24">
        <v>1.5</v>
      </c>
      <c r="C24">
        <v>4.2</v>
      </c>
      <c r="D24">
        <v>3</v>
      </c>
      <c r="F24">
        <f t="shared" si="0"/>
        <v>3.6000000000000004E-2</v>
      </c>
      <c r="G24">
        <f t="shared" si="1"/>
        <v>0.66666666666666663</v>
      </c>
      <c r="H24">
        <f t="shared" si="2"/>
        <v>1.2960000000000003E-3</v>
      </c>
      <c r="I24">
        <f t="shared" si="3"/>
        <v>1.17E-3</v>
      </c>
      <c r="K24">
        <f t="shared" si="4"/>
        <v>338651652358.52148</v>
      </c>
    </row>
    <row r="25" spans="1:12">
      <c r="A25">
        <v>290</v>
      </c>
      <c r="B25">
        <v>1.5</v>
      </c>
      <c r="C25">
        <v>4</v>
      </c>
      <c r="D25">
        <v>2.9</v>
      </c>
      <c r="F25">
        <f t="shared" si="0"/>
        <v>3.4500000000000003E-2</v>
      </c>
      <c r="G25">
        <f t="shared" si="1"/>
        <v>0.66666666666666663</v>
      </c>
      <c r="H25">
        <f t="shared" si="2"/>
        <v>1.1902500000000001E-3</v>
      </c>
      <c r="I25">
        <f t="shared" si="3"/>
        <v>1.17E-3</v>
      </c>
      <c r="K25">
        <f t="shared" si="4"/>
        <v>355973837089.09503</v>
      </c>
    </row>
    <row r="26" spans="1:12">
      <c r="A26">
        <v>280.2</v>
      </c>
      <c r="B26">
        <v>1.5</v>
      </c>
      <c r="C26">
        <v>3.9</v>
      </c>
      <c r="D26">
        <v>2.8</v>
      </c>
      <c r="F26">
        <f t="shared" si="0"/>
        <v>3.3499999999999995E-2</v>
      </c>
      <c r="G26">
        <f t="shared" si="1"/>
        <v>0.66666666666666663</v>
      </c>
      <c r="H26">
        <f t="shared" si="2"/>
        <v>1.1222499999999998E-3</v>
      </c>
      <c r="I26">
        <f t="shared" si="3"/>
        <v>1.17E-3</v>
      </c>
      <c r="K26">
        <f t="shared" si="4"/>
        <v>364784846509.40399</v>
      </c>
    </row>
    <row r="27" spans="1:12">
      <c r="A27">
        <v>270.39999999999998</v>
      </c>
      <c r="B27">
        <v>1.5</v>
      </c>
      <c r="C27">
        <v>3.8</v>
      </c>
      <c r="D27">
        <v>2.8</v>
      </c>
      <c r="F27">
        <f t="shared" si="0"/>
        <v>3.3000000000000002E-2</v>
      </c>
      <c r="G27">
        <f t="shared" si="1"/>
        <v>0.66666666666666663</v>
      </c>
      <c r="H27">
        <f t="shared" si="2"/>
        <v>1.0890000000000001E-3</v>
      </c>
      <c r="I27">
        <f t="shared" si="3"/>
        <v>1.17E-3</v>
      </c>
      <c r="K27">
        <f t="shared" si="4"/>
        <v>362774773549.1842</v>
      </c>
    </row>
    <row r="28" spans="1:12">
      <c r="A28">
        <v>260.3</v>
      </c>
      <c r="B28">
        <v>1.5</v>
      </c>
      <c r="C28">
        <v>3.7</v>
      </c>
      <c r="D28">
        <v>2.7</v>
      </c>
      <c r="F28">
        <f t="shared" si="0"/>
        <v>3.2000000000000001E-2</v>
      </c>
      <c r="G28">
        <f t="shared" si="1"/>
        <v>0.66666666666666663</v>
      </c>
      <c r="H28">
        <f t="shared" si="2"/>
        <v>1.024E-3</v>
      </c>
      <c r="I28">
        <f t="shared" si="3"/>
        <v>1.17E-3</v>
      </c>
      <c r="K28">
        <f t="shared" si="4"/>
        <v>371391947914.38379</v>
      </c>
    </row>
    <row r="29" spans="1:12">
      <c r="A29">
        <v>250.1</v>
      </c>
      <c r="B29">
        <v>1.5</v>
      </c>
      <c r="C29">
        <v>3.7</v>
      </c>
      <c r="D29">
        <v>2.7</v>
      </c>
      <c r="F29">
        <f t="shared" si="0"/>
        <v>3.2000000000000001E-2</v>
      </c>
      <c r="G29">
        <f t="shared" si="1"/>
        <v>0.66666666666666663</v>
      </c>
      <c r="H29">
        <f t="shared" si="2"/>
        <v>1.024E-3</v>
      </c>
      <c r="I29">
        <f t="shared" si="3"/>
        <v>1.17E-3</v>
      </c>
      <c r="K29">
        <f t="shared" si="4"/>
        <v>356838748265.03027</v>
      </c>
    </row>
    <row r="30" spans="1:12">
      <c r="A30">
        <v>229.7</v>
      </c>
      <c r="B30">
        <v>1.5</v>
      </c>
      <c r="C30">
        <v>3.5</v>
      </c>
      <c r="D30">
        <v>2.5</v>
      </c>
      <c r="F30">
        <f t="shared" si="0"/>
        <v>0.03</v>
      </c>
      <c r="G30">
        <f t="shared" si="1"/>
        <v>0.66666666666666663</v>
      </c>
      <c r="H30">
        <f t="shared" si="2"/>
        <v>8.9999999999999998E-4</v>
      </c>
      <c r="I30">
        <f t="shared" si="3"/>
        <v>1.17E-3</v>
      </c>
      <c r="K30">
        <f t="shared" si="4"/>
        <v>372886583712.79449</v>
      </c>
    </row>
    <row r="31" spans="1:12">
      <c r="A31">
        <v>210.3</v>
      </c>
      <c r="B31">
        <v>1.5</v>
      </c>
      <c r="C31">
        <v>2.8</v>
      </c>
      <c r="D31">
        <v>2.2999999999999998</v>
      </c>
      <c r="F31">
        <f t="shared" si="0"/>
        <v>2.5499999999999998E-2</v>
      </c>
      <c r="G31">
        <f t="shared" si="1"/>
        <v>0.66666666666666663</v>
      </c>
      <c r="H31">
        <f t="shared" si="2"/>
        <v>6.5024999999999989E-4</v>
      </c>
      <c r="I31">
        <f t="shared" si="3"/>
        <v>1.17E-3</v>
      </c>
      <c r="K31">
        <f t="shared" si="4"/>
        <v>472516723662.73267</v>
      </c>
    </row>
    <row r="32" spans="1:12">
      <c r="A32">
        <v>195.1</v>
      </c>
      <c r="B32">
        <v>1.5</v>
      </c>
      <c r="C32">
        <v>2.1</v>
      </c>
      <c r="D32">
        <v>1.6</v>
      </c>
      <c r="F32">
        <f t="shared" si="0"/>
        <v>1.8500000000000003E-2</v>
      </c>
      <c r="G32">
        <f t="shared" si="1"/>
        <v>0.66666666666666663</v>
      </c>
      <c r="H32">
        <f t="shared" si="2"/>
        <v>3.4225000000000011E-4</v>
      </c>
      <c r="I32">
        <f t="shared" si="3"/>
        <v>1.17E-3</v>
      </c>
      <c r="K32">
        <f t="shared" si="4"/>
        <v>832860153719.47424</v>
      </c>
      <c r="L32" t="s">
        <v>16</v>
      </c>
    </row>
    <row r="33" spans="1:11">
      <c r="A33" t="s">
        <v>7</v>
      </c>
    </row>
    <row r="34" spans="1:11">
      <c r="A34">
        <v>233.3</v>
      </c>
      <c r="B34">
        <v>1.25</v>
      </c>
      <c r="C34">
        <v>4.4000000000000004</v>
      </c>
      <c r="D34">
        <v>3.4</v>
      </c>
      <c r="F34">
        <f t="shared" si="0"/>
        <v>3.9000000000000007E-2</v>
      </c>
      <c r="G34">
        <f t="shared" si="1"/>
        <v>0.8</v>
      </c>
      <c r="H34">
        <f t="shared" si="2"/>
        <v>1.5210000000000004E-3</v>
      </c>
      <c r="I34">
        <f t="shared" si="3"/>
        <v>9.7499999999999996E-4</v>
      </c>
      <c r="K34">
        <f t="shared" si="4"/>
        <v>322705441807.24725</v>
      </c>
    </row>
    <row r="35" spans="1:11">
      <c r="A35">
        <v>223.9</v>
      </c>
      <c r="B35">
        <v>1.2</v>
      </c>
      <c r="C35">
        <v>4.3</v>
      </c>
      <c r="D35">
        <v>3.3</v>
      </c>
      <c r="F35">
        <f t="shared" si="0"/>
        <v>3.7999999999999999E-2</v>
      </c>
      <c r="G35">
        <f t="shared" si="1"/>
        <v>0.83333333333333337</v>
      </c>
      <c r="H35">
        <f t="shared" si="2"/>
        <v>1.444E-3</v>
      </c>
      <c r="I35">
        <f t="shared" si="3"/>
        <v>9.3599999999999998E-4</v>
      </c>
      <c r="K35">
        <f t="shared" si="4"/>
        <v>353968975231.13873</v>
      </c>
    </row>
    <row r="36" spans="1:11">
      <c r="A36">
        <v>211.3</v>
      </c>
      <c r="B36">
        <v>1.49</v>
      </c>
      <c r="C36">
        <v>3</v>
      </c>
      <c r="D36">
        <v>2.1</v>
      </c>
      <c r="F36">
        <f t="shared" si="0"/>
        <v>2.5499999999999998E-2</v>
      </c>
      <c r="G36">
        <f t="shared" si="1"/>
        <v>0.67114093959731547</v>
      </c>
      <c r="H36">
        <f t="shared" si="2"/>
        <v>6.5024999999999989E-4</v>
      </c>
      <c r="I36">
        <f t="shared" si="3"/>
        <v>1.1622E-3</v>
      </c>
      <c r="K36">
        <f t="shared" si="4"/>
        <v>481157643953.73053</v>
      </c>
    </row>
    <row r="37" spans="1:11">
      <c r="A37">
        <v>293.8</v>
      </c>
      <c r="B37">
        <v>1.8</v>
      </c>
      <c r="C37">
        <v>3.6</v>
      </c>
      <c r="D37">
        <v>2.6</v>
      </c>
      <c r="F37">
        <f t="shared" si="0"/>
        <v>3.1E-2</v>
      </c>
      <c r="G37">
        <f t="shared" si="1"/>
        <v>0.55555555555555558</v>
      </c>
      <c r="H37">
        <f t="shared" si="2"/>
        <v>9.6099999999999994E-4</v>
      </c>
      <c r="I37">
        <f t="shared" si="3"/>
        <v>1.4040000000000001E-3</v>
      </c>
      <c r="K37">
        <f t="shared" si="4"/>
        <v>310187422377.65631</v>
      </c>
    </row>
    <row r="38" spans="1:11">
      <c r="A38">
        <v>300</v>
      </c>
      <c r="B38">
        <v>1.6</v>
      </c>
      <c r="C38">
        <v>4</v>
      </c>
      <c r="D38">
        <v>3.1</v>
      </c>
      <c r="F38">
        <f t="shared" si="0"/>
        <v>3.5499999999999997E-2</v>
      </c>
      <c r="G38">
        <f t="shared" si="1"/>
        <v>0.625</v>
      </c>
      <c r="H38">
        <f t="shared" si="2"/>
        <v>1.2602499999999999E-3</v>
      </c>
      <c r="I38">
        <f t="shared" si="3"/>
        <v>1.248E-3</v>
      </c>
      <c r="K38">
        <f t="shared" si="4"/>
        <v>305678837868.72693</v>
      </c>
    </row>
    <row r="39" spans="1:11">
      <c r="A39">
        <v>269.8</v>
      </c>
      <c r="B39">
        <v>1.26</v>
      </c>
      <c r="C39">
        <v>4.3</v>
      </c>
      <c r="D39">
        <v>3.6</v>
      </c>
      <c r="F39">
        <f t="shared" si="0"/>
        <v>3.95E-2</v>
      </c>
      <c r="G39">
        <f t="shared" si="1"/>
        <v>0.79365079365079361</v>
      </c>
      <c r="H39">
        <f t="shared" si="2"/>
        <v>1.56025E-3</v>
      </c>
      <c r="I39">
        <f t="shared" si="3"/>
        <v>9.8280000000000004E-4</v>
      </c>
      <c r="K39">
        <f t="shared" si="4"/>
        <v>358053113157.62274</v>
      </c>
    </row>
    <row r="40" spans="1:11">
      <c r="A40">
        <v>241.5</v>
      </c>
      <c r="B40">
        <v>1.46</v>
      </c>
      <c r="C40">
        <v>3.8</v>
      </c>
      <c r="D40">
        <v>2.7</v>
      </c>
      <c r="F40">
        <f t="shared" si="0"/>
        <v>3.2500000000000001E-2</v>
      </c>
      <c r="G40">
        <f t="shared" si="1"/>
        <v>0.68493150684931503</v>
      </c>
      <c r="H40">
        <f t="shared" si="2"/>
        <v>1.0562500000000001E-3</v>
      </c>
      <c r="I40">
        <f t="shared" si="3"/>
        <v>1.1387999999999999E-3</v>
      </c>
      <c r="K40">
        <f t="shared" si="4"/>
        <v>352602584975.10406</v>
      </c>
    </row>
    <row r="41" spans="1:11">
      <c r="A41">
        <v>293.8</v>
      </c>
      <c r="B41">
        <v>1.77</v>
      </c>
      <c r="C41">
        <v>3.8</v>
      </c>
      <c r="D41">
        <v>2.6</v>
      </c>
      <c r="F41">
        <f t="shared" si="0"/>
        <v>3.2000000000000001E-2</v>
      </c>
      <c r="G41">
        <f t="shared" si="1"/>
        <v>0.56497175141242939</v>
      </c>
      <c r="H41">
        <f t="shared" si="2"/>
        <v>1.024E-3</v>
      </c>
      <c r="I41">
        <f t="shared" si="3"/>
        <v>1.3806000000000001E-3</v>
      </c>
      <c r="K41">
        <f t="shared" si="4"/>
        <v>301055171841.82318</v>
      </c>
    </row>
    <row r="42" spans="1:11">
      <c r="A42">
        <v>262.8</v>
      </c>
      <c r="B42">
        <v>1.33</v>
      </c>
      <c r="C42">
        <v>4.3</v>
      </c>
      <c r="D42">
        <v>3.2</v>
      </c>
      <c r="F42">
        <f t="shared" si="0"/>
        <v>3.7499999999999999E-2</v>
      </c>
      <c r="G42">
        <f t="shared" si="1"/>
        <v>0.75187969924812026</v>
      </c>
      <c r="H42">
        <f t="shared" si="2"/>
        <v>1.4062499999999999E-3</v>
      </c>
      <c r="I42">
        <f t="shared" si="3"/>
        <v>1.0374E-3</v>
      </c>
      <c r="K42">
        <f t="shared" si="4"/>
        <v>347296441783.67206</v>
      </c>
    </row>
    <row r="43" spans="1:11">
      <c r="A43">
        <v>295.89999999999998</v>
      </c>
      <c r="B43">
        <v>1.71</v>
      </c>
      <c r="C43">
        <v>3.7</v>
      </c>
      <c r="D43">
        <v>2.6</v>
      </c>
      <c r="F43">
        <f t="shared" si="0"/>
        <v>3.15E-2</v>
      </c>
      <c r="G43">
        <f t="shared" si="1"/>
        <v>0.58479532163742687</v>
      </c>
      <c r="H43">
        <f t="shared" si="2"/>
        <v>9.9225000000000008E-4</v>
      </c>
      <c r="I43">
        <f t="shared" si="3"/>
        <v>1.3338E-3</v>
      </c>
      <c r="K43">
        <f t="shared" si="4"/>
        <v>335252810308.9856</v>
      </c>
    </row>
    <row r="47" spans="1:11">
      <c r="J47" t="s">
        <v>15</v>
      </c>
    </row>
    <row r="48" spans="1:11">
      <c r="J48">
        <f>AVERAGE(K6:K31,K34:K43)</f>
        <v>309367343063.38318</v>
      </c>
    </row>
  </sheetData>
  <phoneticPr fontId="0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Matt</cp:lastModifiedBy>
  <dcterms:created xsi:type="dcterms:W3CDTF">2007-11-28T21:09:54Z</dcterms:created>
  <dcterms:modified xsi:type="dcterms:W3CDTF">2007-12-10T02:51:47Z</dcterms:modified>
</cp:coreProperties>
</file>